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publishItems="1" defaultThemeVersion="124226"/>
  <bookViews>
    <workbookView xWindow="0" yWindow="0" windowWidth="19200" windowHeight="10995"/>
  </bookViews>
  <sheets>
    <sheet name="Alcsi" sheetId="4" r:id="rId1"/>
    <sheet name="Gyékényesi" sheetId="3" r:id="rId2"/>
    <sheet name="Novamag" sheetId="5" r:id="rId3"/>
    <sheet name="Piroska" sheetId="6" r:id="rId4"/>
    <sheet name="Elza" sheetId="7" r:id="rId5"/>
    <sheet name="Alkotmány" sheetId="8" r:id="rId6"/>
    <sheet name="Fűzvölgy" sheetId="9" r:id="rId7"/>
    <sheet name="Miklósfai" sheetId="10" r:id="rId8"/>
    <sheet name="Mester" sheetId="11" r:id="rId9"/>
    <sheet name="Komáromi" sheetId="12" r:id="rId10"/>
    <sheet name="Agárdi" sheetId="13" r:id="rId11"/>
    <sheet name="ÖsszesSAPS" sheetId="14" r:id="rId12"/>
    <sheet name="Összesítés" sheetId="15" r:id="rId13"/>
  </sheets>
  <definedNames>
    <definedName name="_xlnm._FilterDatabase" localSheetId="10" hidden="1">Agárdi!$A$5:$Q$58</definedName>
    <definedName name="_xlnm._FilterDatabase" localSheetId="0" hidden="1">Alcsi!$A$4:$P$96</definedName>
    <definedName name="_xlnm._FilterDatabase" localSheetId="5" hidden="1">Alkotmány!$A$4:$N$4</definedName>
    <definedName name="_xlnm._FilterDatabase" localSheetId="6" hidden="1">Fűzvölgy!$A$4:$O$75</definedName>
    <definedName name="_xlnm._FilterDatabase" localSheetId="1" hidden="1">Gyékényesi!$A$4:$Q$49</definedName>
    <definedName name="_xlnm._FilterDatabase" localSheetId="9" hidden="1">Komáromi!$A$4:$O$77</definedName>
    <definedName name="_xlnm._FilterDatabase" localSheetId="8" hidden="1">Mester!$A$4:$E$4</definedName>
    <definedName name="_xlnm._FilterDatabase" localSheetId="7" hidden="1">Miklósfai!$A$4:$O$83</definedName>
  </definedNames>
  <calcPr calcId="152511"/>
</workbook>
</file>

<file path=xl/calcChain.xml><?xml version="1.0" encoding="utf-8"?>
<calcChain xmlns="http://schemas.openxmlformats.org/spreadsheetml/2006/main">
  <c r="C14" i="15" l="1"/>
  <c r="B14" i="15"/>
  <c r="D3" i="15"/>
  <c r="C101" i="4"/>
  <c r="D13" i="15"/>
  <c r="D12" i="15"/>
  <c r="D11" i="15"/>
  <c r="D10" i="15"/>
  <c r="D9" i="15"/>
  <c r="D8" i="15"/>
  <c r="D7" i="15"/>
  <c r="D6" i="15"/>
  <c r="D5" i="15"/>
  <c r="D4" i="15"/>
  <c r="D14" i="15" l="1"/>
  <c r="C62" i="13"/>
  <c r="C61" i="13"/>
  <c r="C81" i="12"/>
  <c r="C80" i="12"/>
  <c r="C14" i="11"/>
  <c r="C13" i="11"/>
  <c r="C87" i="10"/>
  <c r="C86" i="10"/>
  <c r="C79" i="9"/>
  <c r="C78" i="9"/>
  <c r="C40" i="8"/>
  <c r="C39" i="8"/>
  <c r="C39" i="7"/>
  <c r="C38" i="7"/>
  <c r="C19" i="6"/>
  <c r="C18" i="6"/>
  <c r="C24" i="5"/>
  <c r="C23" i="5"/>
  <c r="C52" i="3"/>
  <c r="C51" i="3"/>
  <c r="C100" i="4"/>
  <c r="C102" i="4" s="1"/>
  <c r="D15" i="14" l="1"/>
  <c r="N96" i="4"/>
  <c r="M35" i="7"/>
  <c r="N75" i="9"/>
  <c r="N83" i="10"/>
  <c r="N77" i="12"/>
  <c r="N58" i="13"/>
  <c r="C48" i="3"/>
  <c r="D48" i="3"/>
  <c r="E48" i="3"/>
  <c r="F48" i="3"/>
  <c r="G48" i="3"/>
  <c r="H48" i="3"/>
  <c r="I48" i="3"/>
  <c r="J48" i="3"/>
  <c r="K48" i="3"/>
  <c r="C96" i="4"/>
  <c r="D96" i="4"/>
  <c r="E96" i="4"/>
  <c r="F96" i="4"/>
  <c r="G96" i="4"/>
  <c r="H96" i="4"/>
  <c r="I96" i="4"/>
  <c r="J96" i="4"/>
  <c r="K96" i="4"/>
  <c r="D20" i="5"/>
  <c r="E20" i="5"/>
  <c r="C20" i="5"/>
  <c r="C21" i="5" s="1"/>
  <c r="D15" i="6"/>
  <c r="E15" i="6"/>
  <c r="F15" i="6"/>
  <c r="C16" i="6" s="1"/>
  <c r="C15" i="6"/>
  <c r="C35" i="7"/>
  <c r="C36" i="7" s="1"/>
  <c r="D35" i="7"/>
  <c r="E35" i="7"/>
  <c r="F35" i="7"/>
  <c r="G35" i="7"/>
  <c r="H35" i="7"/>
  <c r="I35" i="7"/>
  <c r="J35" i="7"/>
  <c r="D36" i="8"/>
  <c r="E36" i="8"/>
  <c r="F36" i="8"/>
  <c r="G36" i="8"/>
  <c r="H36" i="8"/>
  <c r="I36" i="8"/>
  <c r="J36" i="8"/>
  <c r="C36" i="8"/>
  <c r="C37" i="8" s="1"/>
  <c r="C75" i="9"/>
  <c r="C76" i="9" s="1"/>
  <c r="D75" i="9"/>
  <c r="E75" i="9"/>
  <c r="F75" i="9"/>
  <c r="G75" i="9"/>
  <c r="H75" i="9"/>
  <c r="I75" i="9"/>
  <c r="J75" i="9"/>
  <c r="K75" i="9"/>
  <c r="C83" i="10"/>
  <c r="C84" i="10" s="1"/>
  <c r="D83" i="10"/>
  <c r="E83" i="10"/>
  <c r="F83" i="10"/>
  <c r="G83" i="10"/>
  <c r="H83" i="10"/>
  <c r="I83" i="10"/>
  <c r="J83" i="10"/>
  <c r="K83" i="10"/>
  <c r="D10" i="11"/>
  <c r="C11" i="11" s="1"/>
  <c r="E10" i="11"/>
  <c r="C10" i="11"/>
  <c r="C77" i="12"/>
  <c r="C78" i="12" s="1"/>
  <c r="D77" i="12"/>
  <c r="E77" i="12"/>
  <c r="F77" i="12"/>
  <c r="G77" i="12"/>
  <c r="H77" i="12"/>
  <c r="I77" i="12"/>
  <c r="J77" i="12"/>
  <c r="K77" i="12"/>
  <c r="C58" i="13"/>
  <c r="C59" i="13" s="1"/>
  <c r="D58" i="13"/>
  <c r="E58" i="13"/>
  <c r="F58" i="13"/>
  <c r="G58" i="13"/>
  <c r="H58" i="13"/>
  <c r="I58" i="13"/>
  <c r="J58" i="13"/>
  <c r="K58" i="13"/>
  <c r="C97" i="4" l="1"/>
  <c r="C49" i="3"/>
</calcChain>
</file>

<file path=xl/connections.xml><?xml version="1.0" encoding="utf-8"?>
<connections xmlns="http://schemas.openxmlformats.org/spreadsheetml/2006/main">
  <connection id="1" odcFile="http://e-hir/Adatkapcsolattr/penzugy.odc" keepAlive="1" name="Pénzügy" type="5" refreshedVersion="3" onlyUseConnectionFile="1" background="1" refreshOnLoad="1" saveData="1">
    <dbPr connection="Provider=MSOLAP.3;Integrated Security=SSPI;Persist Security Info=True;Initial Catalog=EHIR_PROD;Data Source=MVHSPS07\MVHEHIR01;MDX Compatibility=1;Safety Options=2;MDX Missing Member Mode=Error" command="Pénzügy" commandType="1"/>
    <olapPr sendLocale="1" rowDrillCount="1000"/>
  </connection>
</connections>
</file>

<file path=xl/sharedStrings.xml><?xml version="1.0" encoding="utf-8"?>
<sst xmlns="http://schemas.openxmlformats.org/spreadsheetml/2006/main" count="1294" uniqueCount="129">
  <si>
    <t>Ügyfél teljes név</t>
  </si>
  <si>
    <t>Kifizetett összeg - Ft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</si>
  <si>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</si>
  <si>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</si>
  <si>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</si>
  <si>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</si>
  <si>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</si>
  <si>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</si>
  <si>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</si>
  <si>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</si>
  <si>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</si>
  <si>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</si>
  <si>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</si>
  <si>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Területalapú támogatás</t>
  </si>
  <si>
    <t>EMVA-ból önálló, építéssel nem járó gépek, technológiai berendezések beszerzése</t>
  </si>
  <si>
    <t>Agrár-környezetgazdálkodás</t>
  </si>
  <si>
    <t>EMVA - Szaktanácsadás</t>
  </si>
  <si>
    <t>Gabona, olaj-, fehérje- és rostnövények területalapú támogatása</t>
  </si>
  <si>
    <t>NT erdők felújítása de minimis</t>
  </si>
  <si>
    <t>EMVA - Kedvezőtlen adottságú területek</t>
  </si>
  <si>
    <t>EMVA - Natura -2000</t>
  </si>
  <si>
    <t>NT erdők telepítése</t>
  </si>
  <si>
    <t>EMVA - Agrár-környezetgazdálkodás</t>
  </si>
  <si>
    <t>EMVA - Szakképzés</t>
  </si>
  <si>
    <t>EMVA - NATURA 2000 Erdő</t>
  </si>
  <si>
    <t>EMVA - Erdészeti potenciál helyreállítása</t>
  </si>
  <si>
    <t>EMVA - Erdőápolás</t>
  </si>
  <si>
    <t>Nincs adat</t>
  </si>
  <si>
    <t>Összesen</t>
  </si>
  <si>
    <t>Húsmarhatartás támogatás - 2007-től elválasztott</t>
  </si>
  <si>
    <t>Nemzeti tejtámogatás</t>
  </si>
  <si>
    <t>Szárított takarmány kvótákkal szabályozott támogatás</t>
  </si>
  <si>
    <t>Területalapú támogatáshoz kapcsolódó elkülönített cukortámogatás</t>
  </si>
  <si>
    <t>Az Európai Unió környezetvédelmi, állatjóléti és higiéniai előírásainak való megfelelés elős. t.</t>
  </si>
  <si>
    <t>EMVA - Kertészeti gépek, technológiai berendezések beszerzéséhez nyújtandó támogatás</t>
  </si>
  <si>
    <t>EMVA - Szárítók támogatása</t>
  </si>
  <si>
    <t>EMVA állattartó telepek korszerűsítése</t>
  </si>
  <si>
    <t>Cukoripar szerkezetátalakításának támogatása</t>
  </si>
  <si>
    <t>EMVA - Öntözés,melioráció,vízgazd</t>
  </si>
  <si>
    <t>Egyedi tejpiaci támogatás</t>
  </si>
  <si>
    <t>Kárenyhítési juttatás</t>
  </si>
  <si>
    <t>Különleges tejtámogatás</t>
  </si>
  <si>
    <t>EMVA - Tejágazat állatjólét</t>
  </si>
  <si>
    <t>Mezőgazdasági biztosítás díjához nyújtott támogatás</t>
  </si>
  <si>
    <t>Aflatoxinos tej de minimis támogatása</t>
  </si>
  <si>
    <t>Gabonaintervenció - felvásárlás</t>
  </si>
  <si>
    <t>Gabonaintervenció - készletértékesítés</t>
  </si>
  <si>
    <t>Gabonaintervenció - tárolás</t>
  </si>
  <si>
    <t>Európai Mezőgazdasági Vidékfejlesztési Alapból finanszírozott erdő-környezetvédelmi</t>
  </si>
  <si>
    <t>Hüvelyesek kiegészítő-termeléstől elválasztott</t>
  </si>
  <si>
    <t>Gazdasági év</t>
  </si>
  <si>
    <t>Kifizetés éve (naptári)</t>
  </si>
  <si>
    <t>Jogcím</t>
  </si>
  <si>
    <t>Gyékényesi Zrt.</t>
  </si>
  <si>
    <t>Alcsiszigeti Mezőgazdasági Zrt.</t>
  </si>
  <si>
    <t>Novamag Zrt.</t>
  </si>
  <si>
    <t>Piroska Agro Kft.</t>
  </si>
  <si>
    <t>Kérődző szerkezetátalakítás</t>
  </si>
  <si>
    <t>Alkotmány Agro Zrt.</t>
  </si>
  <si>
    <t>Állatjóléti támogatások</t>
  </si>
  <si>
    <t>Sertés állatjóléti támogatás</t>
  </si>
  <si>
    <t>Fűzvölgyi Agrár Zrt.</t>
  </si>
  <si>
    <t>Kedvezőtlen adottságú területek és környezetvédelmi megszorítások hatálya alatti területek</t>
  </si>
  <si>
    <t>NT erdők közcélú de minimis támogatása</t>
  </si>
  <si>
    <t>Erdészeti szakirányítási de minimis támogatás</t>
  </si>
  <si>
    <t>EMVA - Mezőgazdasági utak fejlesztése</t>
  </si>
  <si>
    <t>Miklósfai Zrt.</t>
  </si>
  <si>
    <t>Mester-Agro Zrt.</t>
  </si>
  <si>
    <t>A borászati termékek alkoholtartalmának növelésére felhasznált must után járó támogatás</t>
  </si>
  <si>
    <t>NDP- cukorszerkezet kieg.div.támogatás</t>
  </si>
  <si>
    <t>Komáromi Mezőgazdasági Zrt.</t>
  </si>
  <si>
    <t>Ügyfél neve</t>
  </si>
  <si>
    <t>Agárdi Farm Kft.</t>
  </si>
  <si>
    <t>Kötelezettségvállalási összeg - Ft</t>
  </si>
  <si>
    <t>utolsó kifizetési kérelemmel lezárt (igen/nem)</t>
  </si>
  <si>
    <t>igen</t>
  </si>
  <si>
    <t>nem</t>
  </si>
  <si>
    <t>Még ki nem fizetett de kötelezettségvállalással terhelt támogatási összeg (Ft)</t>
  </si>
  <si>
    <t>Kötelezettségvállalás a 2014/2015 gazdálkodási évre, árfolyam 315,54 HUF/EUR</t>
  </si>
  <si>
    <t>Kötelezettségvállalás a 2015/2016 gazdálkodási évre, árfolyam 315,54 HUF/EUR</t>
  </si>
  <si>
    <t>még nem történt meg a kifizetés, igényelt összeg: 4469916 Ft</t>
  </si>
  <si>
    <t>Elza-Major Kft. - megszűnt vállalkozás</t>
  </si>
  <si>
    <t xml:space="preserve">még nem történt meg a kifizetés, igényelt összeg: </t>
  </si>
  <si>
    <t>8 086 201</t>
  </si>
  <si>
    <t xml:space="preserve">Fellebbezés alatt, igényelt összeg: </t>
  </si>
  <si>
    <t>Összesen 2007-2015</t>
  </si>
  <si>
    <t>1 842 343</t>
  </si>
  <si>
    <t>még nem történt meg a kifizetés, igényelt összeg:</t>
  </si>
  <si>
    <t>2 108 893 Ft</t>
  </si>
  <si>
    <t>Leisztinger cégcsoport összes</t>
  </si>
  <si>
    <t>Összes kifizetett támogatás 2007-2015 (Ft)</t>
  </si>
  <si>
    <t>Összes köt.vállal terhelt, de még ki nem fizetett támogatás (Ft)</t>
  </si>
  <si>
    <t>Összes terület 2014 (ha)</t>
  </si>
  <si>
    <t>NEV</t>
  </si>
  <si>
    <t>ALLAPOT</t>
  </si>
  <si>
    <t>CIM</t>
  </si>
  <si>
    <t>Komáromi Mezőgazdasági Termelő és Szolgáltató Zrt.</t>
  </si>
  <si>
    <t>Normál működő</t>
  </si>
  <si>
    <t xml:space="preserve">2900, Komárom, Bartusek Puszta major  </t>
  </si>
  <si>
    <t>Gyékényesi Mezőgazdasági Termelő Szolgáltató és Kereskedelmi Zrt.</t>
  </si>
  <si>
    <t xml:space="preserve">8851, Gyékényes, Szabadság tér 7. </t>
  </si>
  <si>
    <t xml:space="preserve">5453, Mezőhék, Táncsics major 03/11 hrsz. </t>
  </si>
  <si>
    <t>Miklósfai Mezőgazdasági Zrt.</t>
  </si>
  <si>
    <t xml:space="preserve">8831, Nagykanizsa, Miklósfa utca 70. </t>
  </si>
  <si>
    <t>Agárdi Farm Állattenyésztő és Növénytermelő Kft.</t>
  </si>
  <si>
    <t xml:space="preserve">8111, Seregélyes, Elza major 0101/34 </t>
  </si>
  <si>
    <t>Alkotmány Agro Mezőgazdasági Zrt.</t>
  </si>
  <si>
    <t xml:space="preserve">8800, Nagykanizsa, Miklósfa út 70. </t>
  </si>
  <si>
    <t>Piroska-Agro Mezőgazdasági, Termelő, Szolgáltató és Kereskedelmi Kft.</t>
  </si>
  <si>
    <t xml:space="preserve">5092, Tiszavárkony,  helyrajziszám 056 </t>
  </si>
  <si>
    <t>Mester-Agro Növénytermesztési Zrt.</t>
  </si>
  <si>
    <t xml:space="preserve">5453, Mezőhék, Táncsics major 03/11 </t>
  </si>
  <si>
    <t>NOVAMAG Termelő, Kereskedelmi és Szolgáltató Zrt.</t>
  </si>
  <si>
    <t xml:space="preserve">8948, Nova, Fő út 100. </t>
  </si>
  <si>
    <t>Fűzvölgyi Agrár Termelő Kereskedelmi És Szolgáltató Zrt.</t>
  </si>
  <si>
    <t>8777, Fűzvölgy, Kossuth út 47. .</t>
  </si>
  <si>
    <t>Elza-major Növénytermelő Kft.</t>
  </si>
  <si>
    <t>Megszűnt vállalkozás</t>
  </si>
  <si>
    <t xml:space="preserve">8111, Seregélyes, Elzamajor major 0101/34 </t>
  </si>
  <si>
    <t>Megállapított terület (ha)</t>
  </si>
  <si>
    <t xml:space="preserve">Összesen </t>
  </si>
  <si>
    <t>EMVA-ból történt kifizetések</t>
  </si>
  <si>
    <t>EMGA-ból történt kifizetések</t>
  </si>
  <si>
    <t>Összesítő táblázat kifizetésekről</t>
  </si>
  <si>
    <t>EMVA kifizetés:</t>
  </si>
  <si>
    <t>EMGA kifizetés:</t>
  </si>
  <si>
    <t>Összes Kifizetett összeg:</t>
  </si>
  <si>
    <t>Összes EMVA kifiz.</t>
  </si>
  <si>
    <t>Összes EMGA kifiz.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</si>
</sst>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Times New Roman"/>
      <family val="1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164" fontId="5" fillId="0" borderId="1" xfId="5" applyNumberFormat="1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164" fontId="5" fillId="0" borderId="1" xfId="5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wrapText="1"/>
    </xf>
    <xf numFmtId="0" fontId="4" fillId="0" borderId="7" xfId="0" applyFont="1" applyFill="1" applyBorder="1"/>
    <xf numFmtId="0" fontId="4" fillId="0" borderId="9" xfId="0" applyFont="1" applyFill="1" applyBorder="1"/>
    <xf numFmtId="3" fontId="4" fillId="0" borderId="8" xfId="0" applyNumberFormat="1" applyFont="1" applyFill="1" applyBorder="1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3" fontId="6" fillId="0" borderId="1" xfId="0" applyNumberFormat="1" applyFont="1" applyFill="1" applyBorder="1"/>
    <xf numFmtId="0" fontId="5" fillId="2" borderId="1" xfId="0" applyFont="1" applyFill="1" applyBorder="1"/>
    <xf numFmtId="3" fontId="5" fillId="3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165" fontId="6" fillId="0" borderId="11" xfId="0" applyNumberFormat="1" applyFont="1" applyBorder="1" applyAlignment="1">
      <alignment horizontal="center"/>
    </xf>
    <xf numFmtId="0" fontId="6" fillId="5" borderId="7" xfId="0" applyFont="1" applyFill="1" applyBorder="1"/>
    <xf numFmtId="0" fontId="6" fillId="5" borderId="8" xfId="0" applyFont="1" applyFill="1" applyBorder="1"/>
    <xf numFmtId="0" fontId="4" fillId="0" borderId="9" xfId="0" applyFont="1" applyFill="1" applyBorder="1" applyAlignment="1">
      <alignment vertical="center" wrapText="1"/>
    </xf>
    <xf numFmtId="165" fontId="5" fillId="4" borderId="13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5" fillId="0" borderId="8" xfId="0" applyFont="1" applyFill="1" applyBorder="1"/>
    <xf numFmtId="3" fontId="4" fillId="0" borderId="13" xfId="0" applyNumberFormat="1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</cellXfs>
  <cellStyles count="6">
    <cellStyle name="Ezres" xfId="5" builtinId="3"/>
    <cellStyle name="Normál" xfId="0" builtinId="0"/>
    <cellStyle name="Normál 2" xfId="1"/>
    <cellStyle name="Normál 2 2" xfId="2"/>
    <cellStyle name="Normál 2 3" xfId="4"/>
    <cellStyle name="Százalék 2" xfId="3"/>
  </cellStyles>
  <dxfs count="4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C8EB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rgb="FFEBFFBE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/>
        <i/>
      </font>
      <border>
        <bottom style="thin">
          <color auto="1"/>
        </bottom>
        <horizontal style="thin">
          <color auto="1"/>
        </horizontal>
      </border>
    </dxf>
    <dxf>
      <font>
        <b/>
        <i/>
      </font>
      <fill>
        <patternFill>
          <bgColor theme="0" tint="-4.9989318521683403E-2"/>
        </patternFill>
      </fill>
      <border diagonalUp="1">
        <bottom style="thin">
          <color auto="1"/>
        </bottom>
        <diagonal style="thin">
          <color auto="1"/>
        </diagonal>
        <horizontal style="thin">
          <color auto="1"/>
        </horizontal>
      </border>
    </dxf>
    <dxf>
      <font>
        <b/>
        <i/>
      </font>
      <fill>
        <patternFill>
          <bgColor rgb="FFEBFFBE"/>
        </patternFill>
      </fill>
      <border>
        <bottom style="thin">
          <color auto="1"/>
        </bottom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vertical/>
        <horizontal/>
      </border>
    </dxf>
    <dxf>
      <border>
        <left style="double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f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8EB82"/>
        </patternFill>
      </fill>
      <border>
        <top style="double">
          <color auto="1"/>
        </top>
        <bottom style="thin">
          <color auto="1"/>
        </bottom>
        <horizontal/>
      </border>
    </dxf>
    <dxf>
      <font>
        <b/>
        <i val="0"/>
      </font>
      <fill>
        <patternFill>
          <bgColor rgb="FFC8EB82"/>
        </patternFill>
      </fill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B4D2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rgb="FFDCF0FF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/>
        <i/>
      </font>
      <border>
        <bottom style="thin">
          <color auto="1"/>
        </bottom>
        <horizontal style="thin">
          <color auto="1"/>
        </horizontal>
      </border>
    </dxf>
    <dxf>
      <font>
        <b/>
        <i/>
      </font>
      <fill>
        <patternFill>
          <bgColor theme="0" tint="-4.9989318521683403E-2"/>
        </patternFill>
      </fill>
      <border diagonalUp="1">
        <bottom style="thin">
          <color auto="1"/>
        </bottom>
        <diagonal style="thin">
          <color auto="1"/>
        </diagonal>
        <horizontal style="thin">
          <color auto="1"/>
        </horizontal>
      </border>
    </dxf>
    <dxf>
      <font>
        <b/>
        <i/>
      </font>
      <fill>
        <patternFill>
          <bgColor rgb="FFDCF0FF"/>
        </patternFill>
      </fill>
      <border>
        <bottom style="thin">
          <color auto="1"/>
        </bottom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vertical/>
        <horizontal/>
      </border>
    </dxf>
    <dxf>
      <border>
        <left style="double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f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B4D2FF"/>
        </patternFill>
      </fill>
      <border>
        <top style="double">
          <color auto="1"/>
        </top>
        <bottom style="thin">
          <color auto="1"/>
        </bottom>
        <horizontal/>
      </border>
    </dxf>
    <dxf>
      <font>
        <b/>
        <i val="0"/>
      </font>
      <fill>
        <patternFill>
          <bgColor rgb="FFB4D2FF"/>
        </patternFill>
      </fill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2" defaultTableStyle="TableStyleMedium9" defaultPivotStyle="PivotStyleLight16">
    <tableStyle name="e-HIR kék" table="0" count="20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HeaderCell" dxfId="34"/>
      <tableStyleElement type="firstSubtotalColumn" dxfId="33"/>
      <tableStyleElement type="secondSubtotalColumn" dxfId="32"/>
      <tableStyleElement type="thirdSubtotalColumn" dxfId="31"/>
      <tableStyleElement type="firstSubtotalRow" dxfId="30"/>
      <tableStyleElement type="secondSubtotalRow" dxfId="29"/>
      <tableStyleElement type="thirdSubtotalRow" dxfId="28"/>
      <tableStyleElement type="firstColumnSubheading" dxfId="27"/>
      <tableStyleElement type="secondColumnSubheading" dxfId="26"/>
      <tableStyleElement type="thirdColumnSubheading" dxfId="25"/>
      <tableStyleElement type="firstRowSubheading" dxfId="24"/>
      <tableStyleElement type="secondRowSubheading" dxfId="23"/>
      <tableStyleElement type="thirdRowSubheading" dxfId="22"/>
      <tableStyleElement type="pageFieldLabels" dxfId="21"/>
      <tableStyleElement type="pageFieldValues" dxfId="20"/>
    </tableStyle>
    <tableStyle name="e-HIR zöld" table="0" count="2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mruColors>
      <color rgb="FFC8EB82"/>
      <color rgb="FFEBFFBE"/>
      <color rgb="FFC8E678"/>
      <color rgb="FFF0FFBE"/>
      <color rgb="FFC8DCFA"/>
      <color rgb="FFF0F0FA"/>
      <color rgb="FF1D70EB"/>
      <color rgb="FFE6F0FA"/>
      <color rgb="FFE9EFF7"/>
      <color rgb="FFBEE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abSelected="1" topLeftCell="A91" workbookViewId="0">
      <selection activeCell="E103" sqref="E103"/>
    </sheetView>
  </sheetViews>
  <sheetFormatPr defaultColWidth="10.7109375" defaultRowHeight="15" x14ac:dyDescent="0.25"/>
  <cols>
    <col min="1" max="1" width="15.5703125" style="10" bestFit="1" customWidth="1"/>
    <col min="2" max="2" width="78.7109375" style="2" bestFit="1" customWidth="1"/>
    <col min="3" max="3" width="15.42578125" style="2" bestFit="1" customWidth="1"/>
    <col min="4" max="4" width="20.140625" style="2" bestFit="1" customWidth="1"/>
    <col min="5" max="5" width="19.7109375" style="2" bestFit="1" customWidth="1"/>
    <col min="6" max="7" width="12.42578125" style="2" bestFit="1" customWidth="1"/>
    <col min="8" max="8" width="14.28515625" style="2" bestFit="1" customWidth="1"/>
    <col min="9" max="11" width="12.42578125" style="2" bestFit="1" customWidth="1"/>
    <col min="12" max="12" width="17.7109375" style="2" bestFit="1" customWidth="1"/>
    <col min="13" max="13" width="14.5703125" style="2" bestFit="1" customWidth="1"/>
    <col min="14" max="14" width="17.7109375" style="2" customWidth="1"/>
    <col min="15" max="15" width="54.28515625" style="2" bestFit="1" customWidth="1"/>
    <col min="16" max="16384" width="10.7109375" style="2"/>
  </cols>
  <sheetData>
    <row r="1" spans="1:16" x14ac:dyDescent="0.25">
      <c r="A1" s="2" t="s">
        <v>0</v>
      </c>
      <c r="B1" s="5" t="s">
        <v>54</v>
      </c>
      <c r="I1" s="3"/>
      <c r="J1" s="4"/>
      <c r="K1" s="4"/>
      <c r="L1" s="4"/>
      <c r="M1" s="4"/>
      <c r="N1" s="4"/>
      <c r="O1" s="4"/>
      <c r="P1" s="4"/>
    </row>
    <row r="2" spans="1:16" ht="12.75" customHeight="1" x14ac:dyDescent="0.25">
      <c r="A2" s="2"/>
      <c r="C2" s="66" t="s">
        <v>1</v>
      </c>
      <c r="D2" s="67"/>
      <c r="E2" s="67"/>
      <c r="F2" s="67"/>
      <c r="G2" s="67"/>
      <c r="H2" s="67"/>
      <c r="I2" s="67"/>
      <c r="J2" s="67"/>
      <c r="K2" s="68"/>
      <c r="L2" s="4"/>
      <c r="M2" s="4"/>
      <c r="N2" s="4"/>
      <c r="O2" s="4"/>
      <c r="P2" s="4"/>
    </row>
    <row r="3" spans="1:16" x14ac:dyDescent="0.25">
      <c r="A3" s="6"/>
      <c r="B3" s="6"/>
      <c r="C3" s="69" t="s">
        <v>51</v>
      </c>
      <c r="D3" s="70"/>
      <c r="E3" s="70"/>
      <c r="F3" s="70"/>
      <c r="G3" s="70"/>
      <c r="H3" s="70"/>
      <c r="I3" s="70"/>
      <c r="J3" s="70"/>
      <c r="K3" s="71"/>
    </row>
    <row r="4" spans="1:16" ht="86.2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73</v>
      </c>
      <c r="M4" s="6" t="s">
        <v>74</v>
      </c>
      <c r="N4" s="6" t="s">
        <v>77</v>
      </c>
    </row>
    <row r="5" spans="1:16" ht="15.75" customHeight="1" x14ac:dyDescent="0.25">
      <c r="A5" s="8" t="s">
        <v>2</v>
      </c>
      <c r="B5" s="8" t="s">
        <v>15</v>
      </c>
      <c r="C5" s="9">
        <v>-265205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11"/>
      <c r="M5" s="11"/>
      <c r="N5" s="31"/>
      <c r="O5" s="4"/>
    </row>
    <row r="6" spans="1:16" x14ac:dyDescent="0.25">
      <c r="A6" s="8" t="s">
        <v>2</v>
      </c>
      <c r="B6" s="8" t="s">
        <v>13</v>
      </c>
      <c r="C6" s="9">
        <v>-320599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1"/>
      <c r="M6" s="11"/>
      <c r="N6" s="31"/>
      <c r="O6" s="4"/>
    </row>
    <row r="7" spans="1:16" x14ac:dyDescent="0.25">
      <c r="A7" s="8" t="s">
        <v>3</v>
      </c>
      <c r="B7" s="8" t="s">
        <v>29</v>
      </c>
      <c r="C7" s="9">
        <v>560000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1"/>
      <c r="M7" s="11"/>
      <c r="N7" s="31"/>
      <c r="O7" s="4"/>
    </row>
    <row r="8" spans="1:16" x14ac:dyDescent="0.25">
      <c r="A8" s="8" t="s">
        <v>3</v>
      </c>
      <c r="B8" s="8" t="s">
        <v>30</v>
      </c>
      <c r="C8" s="9">
        <v>117733613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1"/>
      <c r="M8" s="11"/>
      <c r="N8" s="31"/>
      <c r="O8" s="4"/>
    </row>
    <row r="9" spans="1:16" x14ac:dyDescent="0.25">
      <c r="A9" s="8" t="s">
        <v>3</v>
      </c>
      <c r="B9" s="8" t="s">
        <v>13</v>
      </c>
      <c r="C9" s="9">
        <v>174565993</v>
      </c>
      <c r="D9" s="9">
        <v>0</v>
      </c>
      <c r="E9" s="9">
        <v>-881891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1"/>
      <c r="M9" s="11"/>
      <c r="N9" s="31"/>
      <c r="O9" s="4"/>
    </row>
    <row r="10" spans="1:16" x14ac:dyDescent="0.25">
      <c r="A10" s="8" t="s">
        <v>3</v>
      </c>
      <c r="B10" s="8" t="s">
        <v>32</v>
      </c>
      <c r="C10" s="9">
        <v>45385000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1"/>
      <c r="M10" s="11"/>
      <c r="N10" s="31"/>
      <c r="O10" s="4"/>
    </row>
    <row r="11" spans="1:16" x14ac:dyDescent="0.25">
      <c r="A11" s="8" t="s">
        <v>4</v>
      </c>
      <c r="B11" s="8" t="s">
        <v>15</v>
      </c>
      <c r="C11" s="9">
        <v>0</v>
      </c>
      <c r="D11" s="9">
        <v>2064193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1"/>
      <c r="M11" s="11"/>
      <c r="N11" s="31"/>
      <c r="O11" s="4"/>
    </row>
    <row r="12" spans="1:16" x14ac:dyDescent="0.25">
      <c r="A12" s="8" t="s">
        <v>4</v>
      </c>
      <c r="B12" s="8" t="s">
        <v>33</v>
      </c>
      <c r="C12" s="9">
        <v>0</v>
      </c>
      <c r="D12" s="9">
        <v>2370518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1"/>
      <c r="M12" s="11"/>
      <c r="N12" s="31"/>
      <c r="O12" s="4"/>
    </row>
    <row r="13" spans="1:16" x14ac:dyDescent="0.25">
      <c r="A13" s="8" t="s">
        <v>4</v>
      </c>
      <c r="B13" s="8" t="s">
        <v>14</v>
      </c>
      <c r="C13" s="9">
        <v>28386050</v>
      </c>
      <c r="D13" s="9">
        <v>14350000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7"/>
      <c r="M13" s="11"/>
      <c r="N13" s="31"/>
      <c r="O13" s="4"/>
    </row>
    <row r="14" spans="1:16" x14ac:dyDescent="0.25">
      <c r="A14" s="8" t="s">
        <v>4</v>
      </c>
      <c r="B14" s="8" t="s">
        <v>29</v>
      </c>
      <c r="C14" s="9">
        <v>0</v>
      </c>
      <c r="D14" s="9">
        <v>1816620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1"/>
      <c r="M14" s="11"/>
      <c r="N14" s="31"/>
      <c r="O14" s="4"/>
    </row>
    <row r="15" spans="1:16" x14ac:dyDescent="0.25">
      <c r="A15" s="8" t="s">
        <v>4</v>
      </c>
      <c r="B15" s="8" t="s">
        <v>30</v>
      </c>
      <c r="C15" s="9">
        <v>0</v>
      </c>
      <c r="D15" s="9">
        <v>117220583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1"/>
      <c r="M15" s="11"/>
      <c r="N15" s="31"/>
      <c r="O15" s="4"/>
    </row>
    <row r="16" spans="1:16" x14ac:dyDescent="0.25">
      <c r="A16" s="8" t="s">
        <v>4</v>
      </c>
      <c r="B16" s="8" t="s">
        <v>13</v>
      </c>
      <c r="C16" s="9">
        <v>0</v>
      </c>
      <c r="D16" s="9">
        <v>177607224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1"/>
      <c r="M16" s="11"/>
      <c r="N16" s="31"/>
      <c r="O16" s="4"/>
    </row>
    <row r="17" spans="1:15" x14ac:dyDescent="0.25">
      <c r="A17" s="8" t="s">
        <v>4</v>
      </c>
      <c r="B17" s="8" t="s">
        <v>32</v>
      </c>
      <c r="C17" s="9">
        <v>0</v>
      </c>
      <c r="D17" s="9">
        <v>49339736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1"/>
      <c r="M17" s="11"/>
      <c r="N17" s="31"/>
      <c r="O17" s="4"/>
    </row>
    <row r="18" spans="1:15" x14ac:dyDescent="0.25">
      <c r="A18" s="8" t="s">
        <v>5</v>
      </c>
      <c r="B18" s="8" t="s">
        <v>15</v>
      </c>
      <c r="C18" s="9">
        <v>0</v>
      </c>
      <c r="D18" s="9">
        <v>2064941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1"/>
      <c r="M18" s="11"/>
      <c r="N18" s="31"/>
      <c r="O18" s="4"/>
    </row>
    <row r="19" spans="1:15" x14ac:dyDescent="0.25">
      <c r="A19" s="8" t="s">
        <v>5</v>
      </c>
      <c r="B19" s="8" t="s">
        <v>34</v>
      </c>
      <c r="C19" s="9">
        <v>0</v>
      </c>
      <c r="D19" s="9">
        <v>0</v>
      </c>
      <c r="E19" s="9">
        <v>0</v>
      </c>
      <c r="F19" s="9">
        <v>0</v>
      </c>
      <c r="G19" s="9">
        <v>3594500</v>
      </c>
      <c r="H19" s="9">
        <v>0</v>
      </c>
      <c r="I19" s="9">
        <v>0</v>
      </c>
      <c r="J19" s="9">
        <v>0</v>
      </c>
      <c r="K19" s="9">
        <v>0</v>
      </c>
      <c r="L19" s="17"/>
      <c r="M19" s="11"/>
      <c r="N19" s="31"/>
      <c r="O19" s="4"/>
    </row>
    <row r="20" spans="1:15" x14ac:dyDescent="0.25">
      <c r="A20" s="8" t="s">
        <v>5</v>
      </c>
      <c r="B20" s="8" t="s">
        <v>20</v>
      </c>
      <c r="C20" s="9">
        <v>0</v>
      </c>
      <c r="D20" s="9">
        <v>0</v>
      </c>
      <c r="E20" s="9">
        <v>662803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1"/>
      <c r="M20" s="11"/>
      <c r="N20" s="31"/>
      <c r="O20" s="4"/>
    </row>
    <row r="21" spans="1:15" x14ac:dyDescent="0.25">
      <c r="A21" s="8" t="s">
        <v>5</v>
      </c>
      <c r="B21" s="8" t="s">
        <v>16</v>
      </c>
      <c r="C21" s="9">
        <v>0</v>
      </c>
      <c r="D21" s="9">
        <v>0</v>
      </c>
      <c r="E21" s="9">
        <v>279103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1"/>
      <c r="M21" s="11"/>
      <c r="N21" s="31"/>
      <c r="O21" s="4"/>
    </row>
    <row r="22" spans="1:15" x14ac:dyDescent="0.25">
      <c r="A22" s="8" t="s">
        <v>5</v>
      </c>
      <c r="B22" s="8" t="s">
        <v>35</v>
      </c>
      <c r="C22" s="9">
        <v>0</v>
      </c>
      <c r="D22" s="9">
        <v>0</v>
      </c>
      <c r="E22" s="9">
        <v>3703878</v>
      </c>
      <c r="F22" s="9">
        <v>0</v>
      </c>
      <c r="G22" s="9">
        <v>0</v>
      </c>
      <c r="H22" s="9">
        <v>26282310</v>
      </c>
      <c r="I22" s="9">
        <v>0</v>
      </c>
      <c r="J22" s="9">
        <v>0</v>
      </c>
      <c r="K22" s="9">
        <v>0</v>
      </c>
      <c r="L22" s="17">
        <v>29986188</v>
      </c>
      <c r="M22" s="11" t="s">
        <v>75</v>
      </c>
      <c r="N22" s="31"/>
      <c r="O22" s="4"/>
    </row>
    <row r="23" spans="1:15" x14ac:dyDescent="0.25">
      <c r="A23" s="8" t="s">
        <v>5</v>
      </c>
      <c r="B23" s="8" t="s">
        <v>36</v>
      </c>
      <c r="C23" s="9">
        <v>0</v>
      </c>
      <c r="D23" s="9">
        <v>0</v>
      </c>
      <c r="E23" s="9">
        <v>0</v>
      </c>
      <c r="F23" s="9">
        <v>119542198</v>
      </c>
      <c r="G23" s="9">
        <v>237995839</v>
      </c>
      <c r="H23" s="9">
        <v>61467028</v>
      </c>
      <c r="I23" s="9">
        <v>0</v>
      </c>
      <c r="J23" s="9">
        <v>0</v>
      </c>
      <c r="K23" s="9">
        <v>0</v>
      </c>
      <c r="L23" s="17"/>
      <c r="M23" s="11"/>
      <c r="N23" s="31"/>
      <c r="O23" s="4"/>
    </row>
    <row r="24" spans="1:15" x14ac:dyDescent="0.25">
      <c r="A24" s="8" t="s">
        <v>5</v>
      </c>
      <c r="B24" s="8" t="s">
        <v>17</v>
      </c>
      <c r="C24" s="9">
        <v>0</v>
      </c>
      <c r="D24" s="9">
        <v>0</v>
      </c>
      <c r="E24" s="9">
        <v>43349567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1"/>
      <c r="M24" s="11"/>
      <c r="N24" s="31"/>
      <c r="O24" s="4"/>
    </row>
    <row r="25" spans="1:15" x14ac:dyDescent="0.25">
      <c r="A25" s="8" t="s">
        <v>5</v>
      </c>
      <c r="B25" s="8" t="s">
        <v>29</v>
      </c>
      <c r="C25" s="9">
        <v>0</v>
      </c>
      <c r="D25" s="9">
        <v>0</v>
      </c>
      <c r="E25" s="9">
        <v>2010593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1"/>
      <c r="M25" s="11"/>
      <c r="N25" s="31"/>
      <c r="O25" s="4"/>
    </row>
    <row r="26" spans="1:15" x14ac:dyDescent="0.25">
      <c r="A26" s="8" t="s">
        <v>5</v>
      </c>
      <c r="B26" s="8" t="s">
        <v>30</v>
      </c>
      <c r="C26" s="9">
        <v>0</v>
      </c>
      <c r="D26" s="9">
        <v>0</v>
      </c>
      <c r="E26" s="9">
        <v>116639564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1"/>
      <c r="M26" s="11"/>
      <c r="N26" s="31"/>
      <c r="O26" s="4"/>
    </row>
    <row r="27" spans="1:15" x14ac:dyDescent="0.25">
      <c r="A27" s="8" t="s">
        <v>5</v>
      </c>
      <c r="B27" s="8" t="s">
        <v>13</v>
      </c>
      <c r="C27" s="9">
        <v>0</v>
      </c>
      <c r="D27" s="9">
        <v>167506642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1"/>
      <c r="M27" s="11"/>
      <c r="N27" s="31"/>
      <c r="O27" s="4"/>
    </row>
    <row r="28" spans="1:15" x14ac:dyDescent="0.25">
      <c r="A28" s="8" t="s">
        <v>5</v>
      </c>
      <c r="B28" s="8" t="s">
        <v>32</v>
      </c>
      <c r="C28" s="9">
        <v>0</v>
      </c>
      <c r="D28" s="9">
        <v>0</v>
      </c>
      <c r="E28" s="9">
        <v>59049636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1"/>
      <c r="M28" s="11"/>
      <c r="N28" s="31"/>
      <c r="O28" s="4"/>
    </row>
    <row r="29" spans="1:15" x14ac:dyDescent="0.25">
      <c r="A29" s="8" t="s">
        <v>6</v>
      </c>
      <c r="B29" s="8" t="s">
        <v>15</v>
      </c>
      <c r="C29" s="9">
        <v>0</v>
      </c>
      <c r="D29" s="9">
        <v>0</v>
      </c>
      <c r="E29" s="9">
        <v>2170807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1"/>
      <c r="M29" s="11"/>
      <c r="N29" s="31"/>
      <c r="O29" s="4"/>
    </row>
    <row r="30" spans="1:15" x14ac:dyDescent="0.25">
      <c r="A30" s="8" t="s">
        <v>6</v>
      </c>
      <c r="B30" s="8" t="s">
        <v>37</v>
      </c>
      <c r="C30" s="9">
        <v>0</v>
      </c>
      <c r="D30" s="9">
        <v>0</v>
      </c>
      <c r="E30" s="9">
        <v>228823798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1"/>
      <c r="M30" s="11"/>
      <c r="N30" s="31"/>
      <c r="O30" s="4"/>
    </row>
    <row r="31" spans="1:15" x14ac:dyDescent="0.25">
      <c r="A31" s="8" t="s">
        <v>6</v>
      </c>
      <c r="B31" s="8" t="s">
        <v>20</v>
      </c>
      <c r="C31" s="9">
        <v>0</v>
      </c>
      <c r="D31" s="9">
        <v>0</v>
      </c>
      <c r="E31" s="9">
        <v>0</v>
      </c>
      <c r="F31" s="9">
        <v>613475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1"/>
      <c r="M31" s="11"/>
      <c r="N31" s="31"/>
      <c r="O31" s="4"/>
    </row>
    <row r="32" spans="1:15" x14ac:dyDescent="0.25">
      <c r="A32" s="8" t="s">
        <v>6</v>
      </c>
      <c r="B32" s="8" t="s">
        <v>38</v>
      </c>
      <c r="C32" s="9">
        <v>0</v>
      </c>
      <c r="D32" s="9">
        <v>0</v>
      </c>
      <c r="E32" s="9">
        <v>0</v>
      </c>
      <c r="F32" s="9">
        <v>32105700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1"/>
      <c r="M32" s="11"/>
      <c r="N32" s="31"/>
      <c r="O32" s="4"/>
    </row>
    <row r="33" spans="1:15" x14ac:dyDescent="0.25">
      <c r="A33" s="8" t="s">
        <v>6</v>
      </c>
      <c r="B33" s="8" t="s">
        <v>14</v>
      </c>
      <c r="C33" s="9">
        <v>0</v>
      </c>
      <c r="D33" s="9">
        <v>0</v>
      </c>
      <c r="E33" s="9">
        <v>0</v>
      </c>
      <c r="F33" s="9">
        <v>33084500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7">
        <v>75820550</v>
      </c>
      <c r="M33" s="11" t="s">
        <v>75</v>
      </c>
      <c r="N33" s="31"/>
      <c r="O33" s="4"/>
    </row>
    <row r="34" spans="1:15" x14ac:dyDescent="0.25">
      <c r="A34" s="8" t="s">
        <v>6</v>
      </c>
      <c r="B34" s="8" t="s">
        <v>29</v>
      </c>
      <c r="C34" s="9">
        <v>0</v>
      </c>
      <c r="D34" s="9">
        <v>0</v>
      </c>
      <c r="E34" s="9">
        <v>0</v>
      </c>
      <c r="F34" s="9">
        <v>2475200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1"/>
      <c r="M34" s="11"/>
      <c r="N34" s="31"/>
      <c r="O34" s="4"/>
    </row>
    <row r="35" spans="1:15" x14ac:dyDescent="0.25">
      <c r="A35" s="8" t="s">
        <v>6</v>
      </c>
      <c r="B35" s="8" t="s">
        <v>30</v>
      </c>
      <c r="C35" s="9">
        <v>0</v>
      </c>
      <c r="D35" s="9">
        <v>0</v>
      </c>
      <c r="E35" s="9">
        <v>120561443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1"/>
      <c r="M35" s="11"/>
      <c r="N35" s="31"/>
      <c r="O35" s="4"/>
    </row>
    <row r="36" spans="1:15" x14ac:dyDescent="0.25">
      <c r="A36" s="8" t="s">
        <v>6</v>
      </c>
      <c r="B36" s="8" t="s">
        <v>13</v>
      </c>
      <c r="C36" s="9">
        <v>0</v>
      </c>
      <c r="D36" s="9">
        <v>0</v>
      </c>
      <c r="E36" s="9">
        <v>159061300</v>
      </c>
      <c r="F36" s="9">
        <v>66543103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1"/>
      <c r="M36" s="11"/>
      <c r="N36" s="31"/>
      <c r="O36" s="4"/>
    </row>
    <row r="37" spans="1:15" x14ac:dyDescent="0.25">
      <c r="A37" s="8" t="s">
        <v>6</v>
      </c>
      <c r="B37" s="8" t="s">
        <v>32</v>
      </c>
      <c r="C37" s="9">
        <v>0</v>
      </c>
      <c r="D37" s="9">
        <v>0</v>
      </c>
      <c r="E37" s="9">
        <v>0</v>
      </c>
      <c r="F37" s="9">
        <v>67562156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1"/>
      <c r="M37" s="11"/>
      <c r="N37" s="31"/>
      <c r="O37" s="4"/>
    </row>
    <row r="38" spans="1:15" x14ac:dyDescent="0.25">
      <c r="A38" s="8" t="s">
        <v>7</v>
      </c>
      <c r="B38" s="8" t="s">
        <v>39</v>
      </c>
      <c r="C38" s="9">
        <v>0</v>
      </c>
      <c r="D38" s="9">
        <v>0</v>
      </c>
      <c r="E38" s="9">
        <v>0</v>
      </c>
      <c r="F38" s="9">
        <v>6604769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1"/>
      <c r="M38" s="11"/>
      <c r="N38" s="31"/>
      <c r="O38" s="4"/>
    </row>
    <row r="39" spans="1:15" x14ac:dyDescent="0.25">
      <c r="A39" s="8" t="s">
        <v>7</v>
      </c>
      <c r="B39" s="8" t="s">
        <v>22</v>
      </c>
      <c r="C39" s="9">
        <v>0</v>
      </c>
      <c r="D39" s="9">
        <v>0</v>
      </c>
      <c r="E39" s="9">
        <v>0</v>
      </c>
      <c r="F39" s="9">
        <v>0</v>
      </c>
      <c r="G39" s="9">
        <v>193320484</v>
      </c>
      <c r="H39" s="9">
        <v>0</v>
      </c>
      <c r="I39" s="9">
        <v>0</v>
      </c>
      <c r="J39" s="9">
        <v>-238712</v>
      </c>
      <c r="K39" s="9">
        <v>0</v>
      </c>
      <c r="L39" s="11"/>
      <c r="M39" s="11"/>
      <c r="N39" s="31"/>
      <c r="O39" s="4"/>
    </row>
    <row r="40" spans="1:15" x14ac:dyDescent="0.25">
      <c r="A40" s="8" t="s">
        <v>7</v>
      </c>
      <c r="B40" s="8" t="s">
        <v>20</v>
      </c>
      <c r="C40" s="9">
        <v>0</v>
      </c>
      <c r="D40" s="9">
        <v>0</v>
      </c>
      <c r="E40" s="9">
        <v>0</v>
      </c>
      <c r="F40" s="9">
        <v>0</v>
      </c>
      <c r="G40" s="9">
        <v>1888609</v>
      </c>
      <c r="H40" s="9">
        <v>0</v>
      </c>
      <c r="I40" s="9">
        <v>0</v>
      </c>
      <c r="J40" s="9">
        <v>0</v>
      </c>
      <c r="K40" s="9">
        <v>0</v>
      </c>
      <c r="L40" s="11"/>
      <c r="M40" s="11"/>
      <c r="N40" s="31"/>
      <c r="O40" s="4"/>
    </row>
    <row r="41" spans="1:15" x14ac:dyDescent="0.25">
      <c r="A41" s="8" t="s">
        <v>7</v>
      </c>
      <c r="B41" s="8" t="s">
        <v>23</v>
      </c>
      <c r="C41" s="9">
        <v>0</v>
      </c>
      <c r="D41" s="9">
        <v>0</v>
      </c>
      <c r="E41" s="9">
        <v>0</v>
      </c>
      <c r="F41" s="9">
        <v>52810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1"/>
      <c r="M41" s="11"/>
      <c r="N41" s="31"/>
      <c r="O41" s="4"/>
    </row>
    <row r="42" spans="1:15" x14ac:dyDescent="0.25">
      <c r="A42" s="8" t="s">
        <v>7</v>
      </c>
      <c r="B42" s="8" t="s">
        <v>29</v>
      </c>
      <c r="C42" s="9">
        <v>0</v>
      </c>
      <c r="D42" s="9">
        <v>0</v>
      </c>
      <c r="E42" s="9">
        <v>0</v>
      </c>
      <c r="F42" s="9">
        <v>0</v>
      </c>
      <c r="G42" s="9">
        <v>2033200</v>
      </c>
      <c r="H42" s="9">
        <v>0</v>
      </c>
      <c r="I42" s="9">
        <v>0</v>
      </c>
      <c r="J42" s="9">
        <v>0</v>
      </c>
      <c r="K42" s="9">
        <v>0</v>
      </c>
      <c r="L42" s="11"/>
      <c r="M42" s="11"/>
      <c r="N42" s="31"/>
      <c r="O42" s="4"/>
    </row>
    <row r="43" spans="1:15" x14ac:dyDescent="0.25">
      <c r="A43" s="8" t="s">
        <v>7</v>
      </c>
      <c r="B43" s="8" t="s">
        <v>40</v>
      </c>
      <c r="C43" s="9">
        <v>0</v>
      </c>
      <c r="D43" s="9">
        <v>0</v>
      </c>
      <c r="E43" s="9">
        <v>0</v>
      </c>
      <c r="F43" s="9">
        <v>0</v>
      </c>
      <c r="G43" s="9">
        <v>86852360</v>
      </c>
      <c r="H43" s="9">
        <v>0</v>
      </c>
      <c r="I43" s="9">
        <v>0</v>
      </c>
      <c r="J43" s="9">
        <v>0</v>
      </c>
      <c r="K43" s="9">
        <v>0</v>
      </c>
      <c r="L43" s="11"/>
      <c r="M43" s="11"/>
      <c r="N43" s="31"/>
      <c r="O43" s="4"/>
    </row>
    <row r="44" spans="1:15" x14ac:dyDescent="0.25">
      <c r="A44" s="8" t="s">
        <v>7</v>
      </c>
      <c r="B44" s="8" t="s">
        <v>41</v>
      </c>
      <c r="C44" s="9">
        <v>0</v>
      </c>
      <c r="D44" s="9">
        <v>0</v>
      </c>
      <c r="E44" s="9">
        <v>0</v>
      </c>
      <c r="F44" s="9">
        <v>109606315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1"/>
      <c r="M44" s="11"/>
      <c r="N44" s="31"/>
      <c r="O44" s="4"/>
    </row>
    <row r="45" spans="1:15" x14ac:dyDescent="0.25">
      <c r="A45" s="8" t="s">
        <v>7</v>
      </c>
      <c r="B45" s="8" t="s">
        <v>30</v>
      </c>
      <c r="C45" s="9">
        <v>0</v>
      </c>
      <c r="D45" s="9">
        <v>0</v>
      </c>
      <c r="E45" s="9">
        <v>0</v>
      </c>
      <c r="F45" s="9">
        <v>0</v>
      </c>
      <c r="G45" s="9">
        <v>87152850</v>
      </c>
      <c r="H45" s="9">
        <v>0</v>
      </c>
      <c r="I45" s="9">
        <v>0</v>
      </c>
      <c r="J45" s="9">
        <v>0</v>
      </c>
      <c r="K45" s="9">
        <v>0</v>
      </c>
      <c r="L45" s="11"/>
      <c r="M45" s="11"/>
      <c r="N45" s="31"/>
      <c r="O45" s="4"/>
    </row>
    <row r="46" spans="1:15" x14ac:dyDescent="0.25">
      <c r="A46" s="8" t="s">
        <v>7</v>
      </c>
      <c r="B46" s="8" t="s">
        <v>31</v>
      </c>
      <c r="C46" s="9">
        <v>0</v>
      </c>
      <c r="D46" s="9">
        <v>0</v>
      </c>
      <c r="E46" s="9">
        <v>37529</v>
      </c>
      <c r="F46" s="9">
        <v>1680448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1"/>
      <c r="M46" s="11"/>
      <c r="N46" s="31"/>
      <c r="O46" s="4"/>
    </row>
    <row r="47" spans="1:15" x14ac:dyDescent="0.25">
      <c r="A47" s="8" t="s">
        <v>7</v>
      </c>
      <c r="B47" s="8" t="s">
        <v>13</v>
      </c>
      <c r="C47" s="9">
        <v>0</v>
      </c>
      <c r="D47" s="9">
        <v>0</v>
      </c>
      <c r="E47" s="9">
        <v>0</v>
      </c>
      <c r="F47" s="9">
        <v>208035146</v>
      </c>
      <c r="G47" s="9">
        <v>36712085</v>
      </c>
      <c r="H47" s="9">
        <v>0</v>
      </c>
      <c r="I47" s="9">
        <v>0</v>
      </c>
      <c r="J47" s="9">
        <v>0</v>
      </c>
      <c r="K47" s="9">
        <v>0</v>
      </c>
      <c r="L47" s="11"/>
      <c r="M47" s="11"/>
      <c r="N47" s="31"/>
      <c r="O47" s="4"/>
    </row>
    <row r="48" spans="1:15" x14ac:dyDescent="0.25">
      <c r="A48" s="8" t="s">
        <v>7</v>
      </c>
      <c r="B48" s="8" t="s">
        <v>32</v>
      </c>
      <c r="C48" s="9">
        <v>0</v>
      </c>
      <c r="D48" s="9">
        <v>0</v>
      </c>
      <c r="E48" s="9">
        <v>0</v>
      </c>
      <c r="F48" s="9">
        <v>0</v>
      </c>
      <c r="G48" s="9">
        <v>72533785</v>
      </c>
      <c r="H48" s="9">
        <v>0</v>
      </c>
      <c r="I48" s="9">
        <v>0</v>
      </c>
      <c r="J48" s="9">
        <v>0</v>
      </c>
      <c r="K48" s="9">
        <v>0</v>
      </c>
      <c r="L48" s="11"/>
      <c r="M48" s="11"/>
      <c r="N48" s="31"/>
      <c r="O48" s="4"/>
    </row>
    <row r="49" spans="1:15" x14ac:dyDescent="0.25">
      <c r="A49" s="8" t="s">
        <v>8</v>
      </c>
      <c r="B49" s="8" t="s">
        <v>22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213395437</v>
      </c>
      <c r="I49" s="9">
        <v>0</v>
      </c>
      <c r="J49" s="9">
        <v>-263476</v>
      </c>
      <c r="K49" s="9">
        <v>0</v>
      </c>
      <c r="L49" s="11"/>
      <c r="M49" s="11"/>
      <c r="N49" s="31"/>
      <c r="O49" s="4"/>
    </row>
    <row r="50" spans="1:15" x14ac:dyDescent="0.25">
      <c r="A50" s="8" t="s">
        <v>8</v>
      </c>
      <c r="B50" s="8" t="s">
        <v>20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1671078</v>
      </c>
      <c r="I50" s="9">
        <v>0</v>
      </c>
      <c r="J50" s="9">
        <v>0</v>
      </c>
      <c r="K50" s="9">
        <v>0</v>
      </c>
      <c r="L50" s="11"/>
      <c r="M50" s="11"/>
      <c r="N50" s="31"/>
      <c r="O50" s="4"/>
    </row>
    <row r="51" spans="1:15" x14ac:dyDescent="0.25">
      <c r="A51" s="8" t="s">
        <v>8</v>
      </c>
      <c r="B51" s="8" t="s">
        <v>23</v>
      </c>
      <c r="C51" s="9">
        <v>0</v>
      </c>
      <c r="D51" s="9">
        <v>0</v>
      </c>
      <c r="E51" s="9">
        <v>0</v>
      </c>
      <c r="F51" s="9">
        <v>0</v>
      </c>
      <c r="G51" s="9">
        <v>20400</v>
      </c>
      <c r="H51" s="9">
        <v>0</v>
      </c>
      <c r="I51" s="9">
        <v>0</v>
      </c>
      <c r="J51" s="9">
        <v>0</v>
      </c>
      <c r="K51" s="9">
        <v>0</v>
      </c>
      <c r="L51" s="11"/>
      <c r="M51" s="11"/>
      <c r="N51" s="31"/>
      <c r="O51" s="4"/>
    </row>
    <row r="52" spans="1:15" x14ac:dyDescent="0.25">
      <c r="A52" s="8" t="s">
        <v>8</v>
      </c>
      <c r="B52" s="8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76800</v>
      </c>
      <c r="I52" s="9">
        <v>0</v>
      </c>
      <c r="J52" s="9">
        <v>0</v>
      </c>
      <c r="K52" s="9">
        <v>0</v>
      </c>
      <c r="L52" s="11"/>
      <c r="M52" s="11"/>
      <c r="N52" s="31"/>
      <c r="O52" s="4"/>
    </row>
    <row r="53" spans="1:15" x14ac:dyDescent="0.25">
      <c r="A53" s="8" t="s">
        <v>8</v>
      </c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59657984</v>
      </c>
      <c r="H53" s="9">
        <v>-586674</v>
      </c>
      <c r="I53" s="9">
        <v>2495092</v>
      </c>
      <c r="J53" s="9">
        <v>0</v>
      </c>
      <c r="K53" s="9">
        <v>0</v>
      </c>
      <c r="L53" s="11"/>
      <c r="M53" s="11"/>
      <c r="N53" s="31"/>
      <c r="O53" s="4"/>
    </row>
    <row r="54" spans="1:15" x14ac:dyDescent="0.25">
      <c r="A54" s="8" t="s">
        <v>8</v>
      </c>
      <c r="B54" s="8" t="s">
        <v>29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1909440</v>
      </c>
      <c r="I54" s="9">
        <v>0</v>
      </c>
      <c r="J54" s="9">
        <v>0</v>
      </c>
      <c r="K54" s="9">
        <v>0</v>
      </c>
      <c r="L54" s="11"/>
      <c r="M54" s="11"/>
      <c r="N54" s="31"/>
      <c r="O54" s="4"/>
    </row>
    <row r="55" spans="1:15" x14ac:dyDescent="0.25">
      <c r="A55" s="8" t="s">
        <v>8</v>
      </c>
      <c r="B55" s="8" t="s">
        <v>41</v>
      </c>
      <c r="C55" s="9">
        <v>0</v>
      </c>
      <c r="D55" s="9">
        <v>0</v>
      </c>
      <c r="E55" s="9">
        <v>0</v>
      </c>
      <c r="F55" s="9">
        <v>0</v>
      </c>
      <c r="G55" s="9">
        <v>43111984</v>
      </c>
      <c r="H55" s="9">
        <v>42249745</v>
      </c>
      <c r="I55" s="9">
        <v>0</v>
      </c>
      <c r="J55" s="9">
        <v>0</v>
      </c>
      <c r="K55" s="9">
        <v>0</v>
      </c>
      <c r="L55" s="11"/>
      <c r="M55" s="11"/>
      <c r="N55" s="31"/>
      <c r="O55" s="4"/>
    </row>
    <row r="56" spans="1:15" x14ac:dyDescent="0.25">
      <c r="A56" s="8" t="s">
        <v>8</v>
      </c>
      <c r="B56" s="8" t="s">
        <v>30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84247755</v>
      </c>
      <c r="I56" s="9">
        <v>0</v>
      </c>
      <c r="J56" s="9">
        <v>0</v>
      </c>
      <c r="K56" s="9">
        <v>0</v>
      </c>
      <c r="L56" s="11"/>
      <c r="M56" s="11"/>
      <c r="N56" s="31"/>
      <c r="O56" s="4"/>
    </row>
    <row r="57" spans="1:15" x14ac:dyDescent="0.25">
      <c r="A57" s="8" t="s">
        <v>8</v>
      </c>
      <c r="B57" s="8" t="s">
        <v>13</v>
      </c>
      <c r="C57" s="9">
        <v>0</v>
      </c>
      <c r="D57" s="9">
        <v>0</v>
      </c>
      <c r="E57" s="9">
        <v>0</v>
      </c>
      <c r="F57" s="9">
        <v>0</v>
      </c>
      <c r="G57" s="9">
        <v>144356529</v>
      </c>
      <c r="H57" s="9">
        <v>146328336</v>
      </c>
      <c r="I57" s="9">
        <v>0</v>
      </c>
      <c r="J57" s="9">
        <v>0</v>
      </c>
      <c r="K57" s="9">
        <v>0</v>
      </c>
      <c r="L57" s="11"/>
      <c r="M57" s="11"/>
      <c r="N57" s="31"/>
      <c r="O57" s="4"/>
    </row>
    <row r="58" spans="1:15" x14ac:dyDescent="0.25">
      <c r="A58" s="8" t="s">
        <v>8</v>
      </c>
      <c r="B58" s="8" t="s">
        <v>32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72434221</v>
      </c>
      <c r="I58" s="9">
        <v>0</v>
      </c>
      <c r="J58" s="9">
        <v>0</v>
      </c>
      <c r="K58" s="9">
        <v>0</v>
      </c>
      <c r="L58" s="11"/>
      <c r="M58" s="11"/>
      <c r="N58" s="31"/>
      <c r="O58" s="4"/>
    </row>
    <row r="59" spans="1:15" x14ac:dyDescent="0.25">
      <c r="A59" s="8" t="s">
        <v>9</v>
      </c>
      <c r="B59" s="8" t="s">
        <v>22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199921092</v>
      </c>
      <c r="I59" s="9">
        <v>0</v>
      </c>
      <c r="J59" s="9">
        <v>-265553</v>
      </c>
      <c r="K59" s="9">
        <v>0</v>
      </c>
      <c r="L59" s="11"/>
      <c r="M59" s="11"/>
      <c r="N59" s="31"/>
      <c r="O59" s="4"/>
    </row>
    <row r="60" spans="1:15" x14ac:dyDescent="0.25">
      <c r="A60" s="8" t="s">
        <v>9</v>
      </c>
      <c r="B60" s="8" t="s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1802398</v>
      </c>
      <c r="J60" s="9">
        <v>0</v>
      </c>
      <c r="K60" s="9">
        <v>0</v>
      </c>
      <c r="L60" s="11"/>
      <c r="M60" s="11"/>
      <c r="N60" s="31"/>
      <c r="O60" s="4"/>
    </row>
    <row r="61" spans="1:15" x14ac:dyDescent="0.25">
      <c r="A61" s="8" t="s">
        <v>9</v>
      </c>
      <c r="B61" s="8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218400</v>
      </c>
      <c r="J61" s="9">
        <v>0</v>
      </c>
      <c r="K61" s="9">
        <v>0</v>
      </c>
      <c r="L61" s="11"/>
      <c r="M61" s="11"/>
      <c r="N61" s="31"/>
      <c r="O61" s="4"/>
    </row>
    <row r="62" spans="1:15" x14ac:dyDescent="0.25">
      <c r="A62" s="8" t="s">
        <v>9</v>
      </c>
      <c r="B62" s="8" t="s">
        <v>36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18237600</v>
      </c>
      <c r="J62" s="9">
        <v>50427227</v>
      </c>
      <c r="K62" s="9">
        <v>41211272</v>
      </c>
      <c r="L62" s="17"/>
      <c r="M62" s="11"/>
      <c r="N62" s="31"/>
      <c r="O62" s="4"/>
    </row>
    <row r="63" spans="1:15" x14ac:dyDescent="0.25">
      <c r="A63" s="8" t="s">
        <v>9</v>
      </c>
      <c r="B63" s="8" t="s">
        <v>29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861900</v>
      </c>
      <c r="J63" s="9">
        <v>0</v>
      </c>
      <c r="K63" s="9">
        <v>0</v>
      </c>
      <c r="L63" s="11"/>
      <c r="M63" s="11"/>
      <c r="N63" s="31"/>
      <c r="O63" s="4"/>
    </row>
    <row r="64" spans="1:15" x14ac:dyDescent="0.25">
      <c r="A64" s="8" t="s">
        <v>9</v>
      </c>
      <c r="B64" s="8" t="s">
        <v>41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92771679</v>
      </c>
      <c r="I64" s="9">
        <v>0</v>
      </c>
      <c r="J64" s="9">
        <v>0</v>
      </c>
      <c r="K64" s="9">
        <v>0</v>
      </c>
      <c r="L64" s="11"/>
      <c r="M64" s="11"/>
      <c r="N64" s="31"/>
      <c r="O64" s="4"/>
    </row>
    <row r="65" spans="1:15" x14ac:dyDescent="0.25">
      <c r="A65" s="8" t="s">
        <v>9</v>
      </c>
      <c r="B65" s="8" t="s">
        <v>43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20910860</v>
      </c>
      <c r="J65" s="9">
        <v>0</v>
      </c>
      <c r="K65" s="9">
        <v>0</v>
      </c>
      <c r="L65" s="11"/>
      <c r="M65" s="11"/>
      <c r="N65" s="31"/>
      <c r="O65" s="4"/>
    </row>
    <row r="66" spans="1:15" x14ac:dyDescent="0.25">
      <c r="A66" s="8" t="s">
        <v>9</v>
      </c>
      <c r="B66" s="8" t="s">
        <v>30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43576425</v>
      </c>
      <c r="J66" s="9">
        <v>0</v>
      </c>
      <c r="K66" s="9">
        <v>0</v>
      </c>
      <c r="L66" s="11"/>
      <c r="M66" s="11"/>
      <c r="N66" s="31"/>
      <c r="O66" s="4"/>
    </row>
    <row r="67" spans="1:15" x14ac:dyDescent="0.25">
      <c r="A67" s="8" t="s">
        <v>9</v>
      </c>
      <c r="B67" s="8" t="s">
        <v>13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137287507</v>
      </c>
      <c r="I67" s="9">
        <v>142789461</v>
      </c>
      <c r="J67" s="9">
        <v>0</v>
      </c>
      <c r="K67" s="9">
        <v>0</v>
      </c>
      <c r="L67" s="11"/>
      <c r="M67" s="11"/>
      <c r="N67" s="31"/>
      <c r="O67" s="4"/>
    </row>
    <row r="68" spans="1:15" x14ac:dyDescent="0.25">
      <c r="A68" s="8" t="s">
        <v>9</v>
      </c>
      <c r="B68" s="8" t="s">
        <v>32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68746763</v>
      </c>
      <c r="J68" s="9">
        <v>0</v>
      </c>
      <c r="K68" s="9">
        <v>0</v>
      </c>
      <c r="L68" s="11"/>
      <c r="M68" s="11"/>
      <c r="N68" s="31"/>
      <c r="O68" s="4"/>
    </row>
    <row r="69" spans="1:15" x14ac:dyDescent="0.25">
      <c r="A69" s="8" t="s">
        <v>10</v>
      </c>
      <c r="B69" s="8" t="s">
        <v>44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231250</v>
      </c>
      <c r="J69" s="9">
        <v>0</v>
      </c>
      <c r="K69" s="9">
        <v>0</v>
      </c>
      <c r="L69" s="11"/>
      <c r="M69" s="11"/>
      <c r="N69" s="31"/>
      <c r="O69" s="4"/>
    </row>
    <row r="70" spans="1:15" x14ac:dyDescent="0.25">
      <c r="A70" s="8" t="s">
        <v>10</v>
      </c>
      <c r="B70" s="8" t="s">
        <v>22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180669085</v>
      </c>
      <c r="K70" s="9">
        <v>0</v>
      </c>
      <c r="L70" s="11"/>
      <c r="M70" s="11"/>
      <c r="N70" s="31"/>
      <c r="O70" s="4"/>
    </row>
    <row r="71" spans="1:15" x14ac:dyDescent="0.25">
      <c r="A71" s="8" t="s">
        <v>10</v>
      </c>
      <c r="B71" s="8" t="s">
        <v>34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5904500</v>
      </c>
      <c r="K71" s="9">
        <v>43402800</v>
      </c>
      <c r="L71" s="17">
        <v>52901800</v>
      </c>
      <c r="M71" s="11" t="s">
        <v>75</v>
      </c>
      <c r="N71" s="31"/>
      <c r="O71" s="4"/>
    </row>
    <row r="72" spans="1:15" x14ac:dyDescent="0.25">
      <c r="A72" s="8" t="s">
        <v>10</v>
      </c>
      <c r="B72" s="8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1985249</v>
      </c>
      <c r="K72" s="9">
        <v>0</v>
      </c>
      <c r="L72" s="11"/>
      <c r="M72" s="11"/>
      <c r="N72" s="31"/>
      <c r="O72" s="4"/>
    </row>
    <row r="73" spans="1:15" x14ac:dyDescent="0.25">
      <c r="A73" s="8" t="s">
        <v>10</v>
      </c>
      <c r="B73" s="8" t="s">
        <v>42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65407339</v>
      </c>
      <c r="J73" s="9">
        <v>0</v>
      </c>
      <c r="K73" s="9">
        <v>0</v>
      </c>
      <c r="L73" s="11"/>
      <c r="M73" s="11"/>
      <c r="N73" s="31"/>
      <c r="O73" s="4"/>
    </row>
    <row r="74" spans="1:15" x14ac:dyDescent="0.25">
      <c r="A74" s="8" t="s">
        <v>10</v>
      </c>
      <c r="B74" s="8" t="s">
        <v>29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861900</v>
      </c>
      <c r="K74" s="9">
        <v>0</v>
      </c>
      <c r="L74" s="11"/>
      <c r="M74" s="11"/>
      <c r="N74" s="31"/>
      <c r="O74" s="4"/>
    </row>
    <row r="75" spans="1:15" x14ac:dyDescent="0.25">
      <c r="A75" s="8" t="s">
        <v>10</v>
      </c>
      <c r="B75" s="8" t="s">
        <v>41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93242736</v>
      </c>
      <c r="J75" s="9">
        <v>0</v>
      </c>
      <c r="K75" s="9">
        <v>0</v>
      </c>
      <c r="L75" s="11"/>
      <c r="M75" s="11"/>
      <c r="N75" s="31"/>
      <c r="O75" s="4"/>
    </row>
    <row r="76" spans="1:15" x14ac:dyDescent="0.25">
      <c r="A76" s="8" t="s">
        <v>10</v>
      </c>
      <c r="B76" s="8" t="s">
        <v>43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30394468</v>
      </c>
      <c r="K76" s="9">
        <v>0</v>
      </c>
      <c r="L76" s="11"/>
      <c r="M76" s="11"/>
      <c r="N76" s="31"/>
      <c r="O76" s="4"/>
    </row>
    <row r="77" spans="1:15" x14ac:dyDescent="0.25">
      <c r="A77" s="8" t="s">
        <v>10</v>
      </c>
      <c r="B77" s="8" t="s">
        <v>30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28324676</v>
      </c>
      <c r="J77" s="9">
        <v>29777224</v>
      </c>
      <c r="K77" s="9">
        <v>0</v>
      </c>
      <c r="L77" s="11"/>
      <c r="M77" s="11"/>
      <c r="N77" s="31"/>
      <c r="O77" s="4"/>
    </row>
    <row r="78" spans="1:15" x14ac:dyDescent="0.25">
      <c r="A78" s="8" t="s">
        <v>10</v>
      </c>
      <c r="B78" s="8" t="s">
        <v>13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154453570</v>
      </c>
      <c r="J78" s="9">
        <v>157450526</v>
      </c>
      <c r="K78" s="9">
        <v>0</v>
      </c>
      <c r="L78" s="11"/>
      <c r="M78" s="11"/>
      <c r="N78" s="31"/>
      <c r="O78" s="4"/>
    </row>
    <row r="79" spans="1:15" x14ac:dyDescent="0.25">
      <c r="A79" s="8" t="s">
        <v>10</v>
      </c>
      <c r="B79" s="8" t="s">
        <v>32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70097108</v>
      </c>
      <c r="K79" s="9">
        <v>0</v>
      </c>
      <c r="L79" s="11"/>
      <c r="M79" s="11"/>
      <c r="N79" s="31"/>
      <c r="O79" s="4"/>
    </row>
    <row r="80" spans="1:15" x14ac:dyDescent="0.25">
      <c r="A80" s="8" t="s">
        <v>11</v>
      </c>
      <c r="B80" s="8" t="s">
        <v>22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187928301</v>
      </c>
      <c r="L80" s="11"/>
      <c r="M80" s="11"/>
      <c r="N80" s="31"/>
      <c r="O80" s="4"/>
    </row>
    <row r="81" spans="1:15" x14ac:dyDescent="0.25">
      <c r="A81" s="8" t="s">
        <v>11</v>
      </c>
      <c r="B81" s="8" t="s">
        <v>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391200</v>
      </c>
      <c r="K81" s="9">
        <v>0</v>
      </c>
      <c r="L81" s="11"/>
      <c r="M81" s="11"/>
      <c r="N81" s="31"/>
      <c r="O81" s="4"/>
    </row>
    <row r="82" spans="1:15" x14ac:dyDescent="0.25">
      <c r="A82" s="8" t="s">
        <v>11</v>
      </c>
      <c r="B82" s="8" t="s">
        <v>42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65846719</v>
      </c>
      <c r="K82" s="9">
        <v>0</v>
      </c>
      <c r="L82" s="11"/>
      <c r="M82" s="11"/>
      <c r="N82" s="31"/>
      <c r="O82" s="4"/>
    </row>
    <row r="83" spans="1:15" x14ac:dyDescent="0.25">
      <c r="A83" s="8" t="s">
        <v>11</v>
      </c>
      <c r="B83" s="8" t="s">
        <v>36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20000000</v>
      </c>
      <c r="K83" s="9">
        <v>90008000</v>
      </c>
      <c r="L83" s="17">
        <v>641892964</v>
      </c>
      <c r="M83" s="11" t="s">
        <v>76</v>
      </c>
      <c r="N83" s="31">
        <v>3003800</v>
      </c>
      <c r="O83" s="4"/>
    </row>
    <row r="84" spans="1:15" x14ac:dyDescent="0.25">
      <c r="A84" s="8" t="s">
        <v>11</v>
      </c>
      <c r="B84" s="8" t="s">
        <v>29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2086240</v>
      </c>
      <c r="L84" s="11"/>
      <c r="M84" s="11"/>
      <c r="N84" s="31"/>
      <c r="O84" s="4"/>
    </row>
    <row r="85" spans="1:15" x14ac:dyDescent="0.25">
      <c r="A85" s="8" t="s">
        <v>11</v>
      </c>
      <c r="B85" s="8" t="s">
        <v>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94340810</v>
      </c>
      <c r="K85" s="9">
        <v>0</v>
      </c>
      <c r="L85" s="11"/>
      <c r="M85" s="11"/>
      <c r="N85" s="31"/>
      <c r="O85" s="4"/>
    </row>
    <row r="86" spans="1:15" x14ac:dyDescent="0.25">
      <c r="A86" s="8" t="s">
        <v>11</v>
      </c>
      <c r="B86" s="8" t="s">
        <v>43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30680531</v>
      </c>
      <c r="K86" s="9">
        <v>0</v>
      </c>
      <c r="L86" s="11"/>
      <c r="M86" s="11"/>
      <c r="N86" s="31"/>
      <c r="O86" s="4"/>
    </row>
    <row r="87" spans="1:15" x14ac:dyDescent="0.25">
      <c r="A87" s="8" t="s">
        <v>11</v>
      </c>
      <c r="B87" s="8" t="s">
        <v>30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103130873</v>
      </c>
      <c r="L87" s="11"/>
      <c r="M87" s="11"/>
      <c r="N87" s="31"/>
      <c r="O87" s="4"/>
    </row>
    <row r="88" spans="1:15" x14ac:dyDescent="0.25">
      <c r="A88" s="8" t="s">
        <v>11</v>
      </c>
      <c r="B88" s="8" t="s">
        <v>13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163574916</v>
      </c>
      <c r="K88" s="9">
        <v>166198472</v>
      </c>
      <c r="L88" s="11"/>
      <c r="M88" s="11"/>
      <c r="N88" s="31"/>
      <c r="O88" s="4"/>
    </row>
    <row r="89" spans="1:15" x14ac:dyDescent="0.25">
      <c r="A89" s="8" t="s">
        <v>11</v>
      </c>
      <c r="B89" s="8" t="s">
        <v>32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79096757</v>
      </c>
      <c r="L89" s="11"/>
      <c r="M89" s="11"/>
      <c r="N89" s="31"/>
      <c r="O89" s="4"/>
    </row>
    <row r="90" spans="1:15" x14ac:dyDescent="0.25">
      <c r="A90" s="8">
        <v>2014</v>
      </c>
      <c r="B90" s="8" t="s">
        <v>20</v>
      </c>
      <c r="C90" s="9"/>
      <c r="D90" s="9"/>
      <c r="E90" s="9"/>
      <c r="F90" s="9"/>
      <c r="G90" s="9"/>
      <c r="H90" s="9"/>
      <c r="I90" s="9"/>
      <c r="J90" s="9"/>
      <c r="K90" s="9"/>
      <c r="L90" s="11"/>
      <c r="M90" s="11"/>
      <c r="N90" s="31" t="s">
        <v>88</v>
      </c>
      <c r="O90" s="4" t="s">
        <v>82</v>
      </c>
    </row>
    <row r="91" spans="1:15" x14ac:dyDescent="0.25">
      <c r="A91" s="8" t="s">
        <v>27</v>
      </c>
      <c r="B91" s="8" t="s">
        <v>45</v>
      </c>
      <c r="C91" s="9">
        <v>0</v>
      </c>
      <c r="D91" s="9">
        <v>0</v>
      </c>
      <c r="E91" s="9">
        <v>107832564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1"/>
      <c r="M91" s="11"/>
      <c r="N91" s="31"/>
      <c r="O91" s="4"/>
    </row>
    <row r="92" spans="1:15" x14ac:dyDescent="0.25">
      <c r="A92" s="8" t="s">
        <v>27</v>
      </c>
      <c r="B92" s="8" t="s">
        <v>46</v>
      </c>
      <c r="C92" s="9">
        <v>-146584113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1"/>
      <c r="M92" s="11"/>
      <c r="N92" s="31"/>
      <c r="O92" s="4"/>
    </row>
    <row r="93" spans="1:15" x14ac:dyDescent="0.25">
      <c r="A93" s="8" t="s">
        <v>27</v>
      </c>
      <c r="B93" s="8" t="s">
        <v>47</v>
      </c>
      <c r="C93" s="9">
        <v>65242603</v>
      </c>
      <c r="D93" s="9">
        <v>16259380</v>
      </c>
      <c r="E93" s="9">
        <v>0</v>
      </c>
      <c r="F93" s="9">
        <v>12711896</v>
      </c>
      <c r="G93" s="9">
        <v>11840793</v>
      </c>
      <c r="H93" s="9">
        <v>0</v>
      </c>
      <c r="I93" s="9">
        <v>0</v>
      </c>
      <c r="J93" s="9">
        <v>0</v>
      </c>
      <c r="K93" s="9">
        <v>0</v>
      </c>
      <c r="L93" s="11"/>
      <c r="M93" s="11"/>
      <c r="N93" s="31"/>
      <c r="O93" s="4"/>
    </row>
    <row r="94" spans="1:15" ht="30" x14ac:dyDescent="0.25">
      <c r="A94" s="8">
        <v>2015</v>
      </c>
      <c r="B94" s="8" t="s">
        <v>42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1"/>
      <c r="M94" s="11"/>
      <c r="N94" s="32">
        <v>73269019</v>
      </c>
      <c r="O94" s="10" t="s">
        <v>78</v>
      </c>
    </row>
    <row r="95" spans="1:15" ht="30" x14ac:dyDescent="0.25">
      <c r="A95" s="8">
        <v>2016</v>
      </c>
      <c r="B95" s="8" t="s">
        <v>42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1"/>
      <c r="M95" s="11"/>
      <c r="N95" s="32">
        <v>73269019</v>
      </c>
      <c r="O95" s="10" t="s">
        <v>79</v>
      </c>
    </row>
    <row r="96" spans="1:15" x14ac:dyDescent="0.25">
      <c r="A96" s="15" t="s">
        <v>28</v>
      </c>
      <c r="B96" s="6"/>
      <c r="C96" s="16">
        <f t="shared" ref="C96:K96" si="0">SUM(C5:C95)</f>
        <v>284703342</v>
      </c>
      <c r="D96" s="16">
        <f t="shared" si="0"/>
        <v>550599837</v>
      </c>
      <c r="E96" s="16">
        <f t="shared" si="0"/>
        <v>843300694</v>
      </c>
      <c r="F96" s="16">
        <f t="shared" si="0"/>
        <v>660617716</v>
      </c>
      <c r="G96" s="16">
        <f t="shared" si="0"/>
        <v>981071402</v>
      </c>
      <c r="H96" s="16">
        <f t="shared" si="0"/>
        <v>1079455754</v>
      </c>
      <c r="I96" s="16">
        <f t="shared" si="0"/>
        <v>641298470</v>
      </c>
      <c r="J96" s="16">
        <f t="shared" si="0"/>
        <v>901633722</v>
      </c>
      <c r="K96" s="16">
        <f t="shared" si="0"/>
        <v>713062715</v>
      </c>
      <c r="L96" s="11"/>
      <c r="M96" s="11"/>
      <c r="N96" s="34">
        <f>SUM(N5:N95)</f>
        <v>149541838</v>
      </c>
    </row>
    <row r="97" spans="1:14" x14ac:dyDescent="0.25">
      <c r="A97" s="2"/>
      <c r="B97" s="7" t="s">
        <v>85</v>
      </c>
      <c r="C97" s="72">
        <f>SUM(C96:K96)</f>
        <v>6655743652</v>
      </c>
      <c r="D97" s="73"/>
      <c r="E97" s="73"/>
      <c r="F97" s="73"/>
      <c r="G97" s="73"/>
      <c r="H97" s="73"/>
      <c r="I97" s="73"/>
      <c r="J97" s="73"/>
      <c r="K97" s="74"/>
      <c r="L97" s="11"/>
      <c r="M97" s="11"/>
      <c r="N97" s="11"/>
    </row>
    <row r="98" spans="1:14" x14ac:dyDescent="0.25">
      <c r="A98" s="2"/>
      <c r="B98" s="62"/>
      <c r="C98" s="64"/>
      <c r="D98" s="65"/>
      <c r="E98" s="65"/>
      <c r="F98" s="65"/>
      <c r="G98" s="65"/>
      <c r="H98" s="65"/>
      <c r="I98" s="65"/>
      <c r="J98" s="65"/>
      <c r="K98" s="65"/>
      <c r="L98" s="63"/>
      <c r="M98" s="63"/>
      <c r="N98" s="63"/>
    </row>
    <row r="99" spans="1:14" x14ac:dyDescent="0.25">
      <c r="A99" s="2"/>
    </row>
    <row r="100" spans="1:14" x14ac:dyDescent="0.25">
      <c r="A100" s="2"/>
      <c r="B100" s="45" t="s">
        <v>121</v>
      </c>
      <c r="C100" s="46">
        <f>SUM(C80:K83,C70:K73,C59:K62,C49:K53,C39:K41,C31:K33,C19:K23,C13:K13)</f>
        <v>2006652845</v>
      </c>
    </row>
    <row r="101" spans="1:14" x14ac:dyDescent="0.25">
      <c r="A101" s="2"/>
      <c r="B101" s="45" t="s">
        <v>122</v>
      </c>
      <c r="C101" s="46">
        <f>SUM(C91:K93,C84:K89,C74:K79,C63:K69,C54:K58,C42:K48,C34:K38,C24:K30,C14:K18,C5:K12)</f>
        <v>4649090807</v>
      </c>
    </row>
    <row r="102" spans="1:14" x14ac:dyDescent="0.25">
      <c r="A102" s="2"/>
      <c r="C102" s="4">
        <f>SUM(C100:C101)</f>
        <v>6655743652</v>
      </c>
    </row>
    <row r="103" spans="1:14" x14ac:dyDescent="0.25">
      <c r="A103" s="2"/>
    </row>
    <row r="104" spans="1:14" ht="15.75" thickBot="1" x14ac:dyDescent="0.3">
      <c r="A104" s="2"/>
    </row>
    <row r="105" spans="1:14" x14ac:dyDescent="0.25">
      <c r="A105" s="2"/>
      <c r="B105" s="75" t="s">
        <v>89</v>
      </c>
      <c r="C105" s="76"/>
      <c r="D105" s="76"/>
      <c r="E105" s="77"/>
    </row>
    <row r="106" spans="1:14" x14ac:dyDescent="0.25">
      <c r="A106" s="2"/>
      <c r="B106" s="35"/>
      <c r="C106" s="7"/>
      <c r="D106" s="7" t="s">
        <v>127</v>
      </c>
      <c r="E106" s="61" t="s">
        <v>128</v>
      </c>
    </row>
    <row r="107" spans="1:14" x14ac:dyDescent="0.25">
      <c r="A107" s="2"/>
      <c r="B107" s="35" t="s">
        <v>90</v>
      </c>
      <c r="C107" s="13">
        <v>26245907635</v>
      </c>
      <c r="D107" s="13">
        <v>8105257614</v>
      </c>
      <c r="E107" s="37">
        <v>18140650021</v>
      </c>
    </row>
    <row r="108" spans="1:14" x14ac:dyDescent="0.25">
      <c r="A108" s="2"/>
      <c r="B108" s="35" t="s">
        <v>91</v>
      </c>
      <c r="C108" s="13">
        <v>1038428107</v>
      </c>
      <c r="D108" s="11"/>
      <c r="E108" s="57"/>
    </row>
    <row r="109" spans="1:14" ht="15.75" thickBot="1" x14ac:dyDescent="0.3">
      <c r="A109" s="2"/>
      <c r="B109" s="36" t="s">
        <v>92</v>
      </c>
      <c r="C109" s="58">
        <v>21345</v>
      </c>
      <c r="D109" s="59"/>
      <c r="E109" s="60"/>
    </row>
    <row r="110" spans="1:14" x14ac:dyDescent="0.25">
      <c r="A110" s="2"/>
    </row>
    <row r="111" spans="1:14" x14ac:dyDescent="0.25">
      <c r="A111" s="2"/>
    </row>
    <row r="112" spans="1:14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</sheetData>
  <autoFilter ref="A4:P96"/>
  <mergeCells count="4">
    <mergeCell ref="C2:K2"/>
    <mergeCell ref="C3:K3"/>
    <mergeCell ref="C97:K97"/>
    <mergeCell ref="B105:E10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61" workbookViewId="0">
      <selection activeCell="C81" sqref="C81"/>
    </sheetView>
  </sheetViews>
  <sheetFormatPr defaultRowHeight="15" x14ac:dyDescent="0.25"/>
  <cols>
    <col min="1" max="1" width="9.140625" style="2"/>
    <col min="2" max="2" width="39.42578125" style="2" customWidth="1"/>
    <col min="3" max="3" width="17.28515625" style="2" customWidth="1"/>
    <col min="4" max="4" width="12.42578125" style="2" bestFit="1" customWidth="1"/>
    <col min="5" max="6" width="13.42578125" style="2" customWidth="1"/>
    <col min="7" max="8" width="15.85546875" style="2" customWidth="1"/>
    <col min="9" max="9" width="14.140625" style="2" customWidth="1"/>
    <col min="10" max="10" width="13" style="2" customWidth="1"/>
    <col min="11" max="11" width="14.28515625" style="2" bestFit="1" customWidth="1"/>
    <col min="12" max="12" width="24.42578125" style="2" customWidth="1"/>
    <col min="13" max="13" width="23.7109375" style="2" customWidth="1"/>
    <col min="14" max="14" width="14.140625" style="2" customWidth="1"/>
    <col min="15" max="15" width="20.28515625" style="2" customWidth="1"/>
    <col min="16" max="16384" width="9.140625" style="2"/>
  </cols>
  <sheetData>
    <row r="1" spans="1:15" x14ac:dyDescent="0.25">
      <c r="A1" s="2" t="s">
        <v>0</v>
      </c>
      <c r="B1" s="5" t="s">
        <v>70</v>
      </c>
    </row>
    <row r="2" spans="1:15" x14ac:dyDescent="0.25">
      <c r="A2" s="11"/>
      <c r="B2" s="11"/>
      <c r="C2" s="69" t="s">
        <v>1</v>
      </c>
      <c r="D2" s="70"/>
      <c r="E2" s="70"/>
      <c r="F2" s="70"/>
      <c r="G2" s="70"/>
      <c r="H2" s="70"/>
      <c r="I2" s="70"/>
      <c r="J2" s="70"/>
      <c r="K2" s="71"/>
    </row>
    <row r="3" spans="1:15" x14ac:dyDescent="0.25">
      <c r="A3" s="11"/>
      <c r="B3" s="11"/>
      <c r="C3" s="69" t="s">
        <v>51</v>
      </c>
      <c r="D3" s="70"/>
      <c r="E3" s="70"/>
      <c r="F3" s="70"/>
      <c r="G3" s="70"/>
      <c r="H3" s="70"/>
      <c r="I3" s="70"/>
      <c r="J3" s="70"/>
      <c r="K3" s="71"/>
    </row>
    <row r="4" spans="1:15" ht="100.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73</v>
      </c>
      <c r="M4" s="6" t="s">
        <v>74</v>
      </c>
      <c r="N4" s="6" t="s">
        <v>77</v>
      </c>
    </row>
    <row r="5" spans="1:15" s="20" customFormat="1" x14ac:dyDescent="0.25">
      <c r="A5" s="18" t="s">
        <v>2</v>
      </c>
      <c r="B5" s="18" t="s">
        <v>15</v>
      </c>
      <c r="C5" s="19">
        <v>-250931</v>
      </c>
      <c r="D5" s="19">
        <v>0</v>
      </c>
      <c r="E5" s="19">
        <v>-2893</v>
      </c>
      <c r="F5" s="19">
        <v>0</v>
      </c>
      <c r="G5" s="19">
        <v>-198264</v>
      </c>
      <c r="H5" s="19">
        <v>0</v>
      </c>
      <c r="I5" s="19">
        <v>0</v>
      </c>
      <c r="J5" s="19">
        <v>0</v>
      </c>
      <c r="K5" s="19">
        <v>0</v>
      </c>
      <c r="L5" s="18"/>
      <c r="M5" s="18"/>
      <c r="N5" s="18"/>
      <c r="O5" s="29"/>
    </row>
    <row r="6" spans="1:15" x14ac:dyDescent="0.25">
      <c r="A6" s="11" t="s">
        <v>2</v>
      </c>
      <c r="B6" s="11" t="s">
        <v>13</v>
      </c>
      <c r="C6" s="12">
        <v>-721700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1"/>
      <c r="M6" s="11"/>
      <c r="N6" s="11"/>
      <c r="O6" s="29"/>
    </row>
    <row r="7" spans="1:15" s="20" customFormat="1" x14ac:dyDescent="0.25">
      <c r="A7" s="18" t="s">
        <v>3</v>
      </c>
      <c r="B7" s="18" t="s">
        <v>15</v>
      </c>
      <c r="C7" s="19">
        <v>-263058</v>
      </c>
      <c r="D7" s="19">
        <v>0</v>
      </c>
      <c r="E7" s="19">
        <v>-2974</v>
      </c>
      <c r="F7" s="19">
        <v>0</v>
      </c>
      <c r="G7" s="19">
        <v>-203826</v>
      </c>
      <c r="H7" s="19">
        <v>0</v>
      </c>
      <c r="I7" s="19">
        <v>0</v>
      </c>
      <c r="J7" s="19">
        <v>0</v>
      </c>
      <c r="K7" s="19">
        <v>0</v>
      </c>
      <c r="L7" s="18"/>
      <c r="M7" s="18"/>
      <c r="N7" s="18"/>
      <c r="O7" s="29"/>
    </row>
    <row r="8" spans="1:15" s="20" customFormat="1" x14ac:dyDescent="0.25">
      <c r="A8" s="18" t="s">
        <v>3</v>
      </c>
      <c r="B8" s="18" t="s">
        <v>29</v>
      </c>
      <c r="C8" s="19">
        <v>6600000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8"/>
      <c r="M8" s="18"/>
      <c r="N8" s="18"/>
      <c r="O8" s="29"/>
    </row>
    <row r="9" spans="1:15" s="20" customFormat="1" x14ac:dyDescent="0.25">
      <c r="A9" s="18" t="s">
        <v>3</v>
      </c>
      <c r="B9" s="18" t="s">
        <v>30</v>
      </c>
      <c r="C9" s="19">
        <v>85708846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8"/>
      <c r="M9" s="18"/>
      <c r="N9" s="18"/>
      <c r="O9" s="29"/>
    </row>
    <row r="10" spans="1:15" s="20" customFormat="1" x14ac:dyDescent="0.25">
      <c r="A10" s="18" t="s">
        <v>3</v>
      </c>
      <c r="B10" s="18" t="s">
        <v>13</v>
      </c>
      <c r="C10" s="19">
        <v>142203121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8"/>
      <c r="M10" s="18"/>
      <c r="N10" s="18"/>
      <c r="O10" s="29"/>
    </row>
    <row r="11" spans="1:15" s="20" customFormat="1" x14ac:dyDescent="0.25">
      <c r="A11" s="18" t="s">
        <v>3</v>
      </c>
      <c r="B11" s="18" t="s">
        <v>32</v>
      </c>
      <c r="C11" s="19">
        <v>28110455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"/>
      <c r="M11" s="18"/>
      <c r="N11" s="18"/>
      <c r="O11" s="29"/>
    </row>
    <row r="12" spans="1:15" s="20" customFormat="1" x14ac:dyDescent="0.25">
      <c r="A12" s="18" t="s">
        <v>4</v>
      </c>
      <c r="B12" s="18" t="s">
        <v>68</v>
      </c>
      <c r="C12" s="19">
        <v>674834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"/>
      <c r="M12" s="18"/>
      <c r="N12" s="18"/>
      <c r="O12" s="29"/>
    </row>
    <row r="13" spans="1:15" s="20" customFormat="1" x14ac:dyDescent="0.25">
      <c r="A13" s="18" t="s">
        <v>4</v>
      </c>
      <c r="B13" s="11" t="s">
        <v>15</v>
      </c>
      <c r="C13" s="19">
        <v>0</v>
      </c>
      <c r="D13" s="19">
        <v>85316827</v>
      </c>
      <c r="E13" s="19">
        <v>5762348</v>
      </c>
      <c r="F13" s="19">
        <v>0</v>
      </c>
      <c r="G13" s="19">
        <v>-60395</v>
      </c>
      <c r="H13" s="19">
        <v>0</v>
      </c>
      <c r="I13" s="19">
        <v>0</v>
      </c>
      <c r="J13" s="19">
        <v>0</v>
      </c>
      <c r="K13" s="19">
        <v>0</v>
      </c>
      <c r="L13" s="18"/>
      <c r="M13" s="18"/>
      <c r="N13" s="18"/>
      <c r="O13" s="29"/>
    </row>
    <row r="14" spans="1:15" s="20" customFormat="1" x14ac:dyDescent="0.25">
      <c r="A14" s="18" t="s">
        <v>4</v>
      </c>
      <c r="B14" s="11" t="s">
        <v>33</v>
      </c>
      <c r="C14" s="19">
        <v>0</v>
      </c>
      <c r="D14" s="19">
        <v>2436184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"/>
      <c r="M14" s="18"/>
      <c r="N14" s="18"/>
      <c r="O14" s="29"/>
    </row>
    <row r="15" spans="1:15" s="20" customFormat="1" x14ac:dyDescent="0.25">
      <c r="A15" s="18" t="s">
        <v>4</v>
      </c>
      <c r="B15" s="11" t="s">
        <v>14</v>
      </c>
      <c r="C15" s="19">
        <v>65468750</v>
      </c>
      <c r="D15" s="19">
        <v>0</v>
      </c>
      <c r="E15" s="19">
        <v>48225500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1"/>
      <c r="M15" s="18"/>
      <c r="N15" s="18"/>
      <c r="O15" s="29"/>
    </row>
    <row r="16" spans="1:15" x14ac:dyDescent="0.25">
      <c r="A16" s="11" t="s">
        <v>4</v>
      </c>
      <c r="B16" s="11" t="s">
        <v>29</v>
      </c>
      <c r="C16" s="12">
        <v>0</v>
      </c>
      <c r="D16" s="12">
        <v>8815950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1"/>
      <c r="M16" s="11"/>
      <c r="N16" s="11"/>
      <c r="O16" s="29"/>
    </row>
    <row r="17" spans="1:15" s="20" customFormat="1" x14ac:dyDescent="0.25">
      <c r="A17" s="18" t="s">
        <v>4</v>
      </c>
      <c r="B17" s="11" t="s">
        <v>30</v>
      </c>
      <c r="C17" s="19">
        <v>0</v>
      </c>
      <c r="D17" s="19">
        <v>92469102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8"/>
      <c r="M17" s="18"/>
      <c r="N17" s="18"/>
      <c r="O17" s="29"/>
    </row>
    <row r="18" spans="1:15" s="20" customFormat="1" x14ac:dyDescent="0.25">
      <c r="A18" s="18" t="s">
        <v>4</v>
      </c>
      <c r="B18" s="11" t="s">
        <v>13</v>
      </c>
      <c r="C18" s="19">
        <v>0</v>
      </c>
      <c r="D18" s="19">
        <v>94721346</v>
      </c>
      <c r="E18" s="19">
        <v>5602496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/>
      <c r="M18" s="18"/>
      <c r="N18" s="18"/>
      <c r="O18" s="29"/>
    </row>
    <row r="19" spans="1:15" s="20" customFormat="1" x14ac:dyDescent="0.25">
      <c r="A19" s="18" t="s">
        <v>4</v>
      </c>
      <c r="B19" s="11" t="s">
        <v>32</v>
      </c>
      <c r="C19" s="19">
        <v>0</v>
      </c>
      <c r="D19" s="19">
        <v>30559930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"/>
      <c r="M19" s="18"/>
      <c r="N19" s="18"/>
      <c r="O19" s="29"/>
    </row>
    <row r="20" spans="1:15" s="20" customFormat="1" x14ac:dyDescent="0.25">
      <c r="A20" s="18" t="s">
        <v>5</v>
      </c>
      <c r="B20" s="11" t="s">
        <v>68</v>
      </c>
      <c r="C20" s="19">
        <v>0</v>
      </c>
      <c r="D20" s="19">
        <v>1289358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8"/>
      <c r="M20" s="18"/>
      <c r="N20" s="18"/>
      <c r="O20" s="29"/>
    </row>
    <row r="21" spans="1:15" s="20" customFormat="1" x14ac:dyDescent="0.25">
      <c r="A21" s="18" t="s">
        <v>5</v>
      </c>
      <c r="B21" s="11" t="s">
        <v>15</v>
      </c>
      <c r="C21" s="19">
        <v>0</v>
      </c>
      <c r="D21" s="19">
        <v>0</v>
      </c>
      <c r="E21" s="19">
        <v>94010363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8"/>
      <c r="M21" s="18"/>
      <c r="N21" s="18"/>
      <c r="O21" s="29"/>
    </row>
    <row r="22" spans="1:15" s="20" customFormat="1" x14ac:dyDescent="0.25">
      <c r="A22" s="18" t="s">
        <v>5</v>
      </c>
      <c r="B22" s="11" t="s">
        <v>17</v>
      </c>
      <c r="C22" s="19">
        <v>0</v>
      </c>
      <c r="D22" s="19">
        <v>0</v>
      </c>
      <c r="E22" s="19">
        <v>30718302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8"/>
      <c r="M22" s="18"/>
      <c r="N22" s="18"/>
      <c r="O22" s="29"/>
    </row>
    <row r="23" spans="1:15" s="20" customFormat="1" x14ac:dyDescent="0.25">
      <c r="A23" s="18" t="s">
        <v>5</v>
      </c>
      <c r="B23" s="11" t="s">
        <v>29</v>
      </c>
      <c r="C23" s="19">
        <v>0</v>
      </c>
      <c r="D23" s="19">
        <v>0</v>
      </c>
      <c r="E23" s="19">
        <v>9757291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8"/>
      <c r="M23" s="18"/>
      <c r="N23" s="18"/>
      <c r="O23" s="29"/>
    </row>
    <row r="24" spans="1:15" s="20" customFormat="1" x14ac:dyDescent="0.25">
      <c r="A24" s="18" t="s">
        <v>5</v>
      </c>
      <c r="B24" s="11" t="s">
        <v>30</v>
      </c>
      <c r="C24" s="19">
        <v>0</v>
      </c>
      <c r="D24" s="19">
        <v>0</v>
      </c>
      <c r="E24" s="19">
        <v>92010767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8"/>
      <c r="M24" s="18"/>
      <c r="N24" s="18"/>
      <c r="O24" s="29"/>
    </row>
    <row r="25" spans="1:15" s="20" customFormat="1" x14ac:dyDescent="0.25">
      <c r="A25" s="18" t="s">
        <v>5</v>
      </c>
      <c r="B25" s="11" t="s">
        <v>13</v>
      </c>
      <c r="C25" s="19">
        <v>0</v>
      </c>
      <c r="D25" s="19">
        <v>0</v>
      </c>
      <c r="E25" s="19">
        <v>128301812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8"/>
      <c r="M25" s="18"/>
      <c r="N25" s="18"/>
      <c r="O25" s="29"/>
    </row>
    <row r="26" spans="1:15" s="20" customFormat="1" x14ac:dyDescent="0.25">
      <c r="A26" s="18" t="s">
        <v>6</v>
      </c>
      <c r="B26" s="11" t="s">
        <v>15</v>
      </c>
      <c r="C26" s="19">
        <v>0</v>
      </c>
      <c r="D26" s="19">
        <v>0</v>
      </c>
      <c r="E26" s="19">
        <v>0</v>
      </c>
      <c r="F26" s="19">
        <v>100628701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8"/>
      <c r="M26" s="18"/>
      <c r="N26" s="18"/>
      <c r="O26" s="29"/>
    </row>
    <row r="27" spans="1:15" s="20" customFormat="1" x14ac:dyDescent="0.25">
      <c r="A27" s="18" t="s">
        <v>6</v>
      </c>
      <c r="B27" s="11" t="s">
        <v>35</v>
      </c>
      <c r="C27" s="19">
        <v>0</v>
      </c>
      <c r="D27" s="19">
        <v>0</v>
      </c>
      <c r="E27" s="19">
        <v>0</v>
      </c>
      <c r="F27" s="19">
        <v>0</v>
      </c>
      <c r="G27" s="19">
        <v>49410417</v>
      </c>
      <c r="H27" s="19">
        <v>17543347</v>
      </c>
      <c r="I27" s="19">
        <v>0</v>
      </c>
      <c r="J27" s="19">
        <v>0</v>
      </c>
      <c r="K27" s="19">
        <v>0</v>
      </c>
      <c r="L27" s="21">
        <v>66953764</v>
      </c>
      <c r="M27" s="18" t="s">
        <v>75</v>
      </c>
      <c r="N27" s="18"/>
      <c r="O27" s="29"/>
    </row>
    <row r="28" spans="1:15" s="20" customFormat="1" x14ac:dyDescent="0.25">
      <c r="A28" s="18" t="s">
        <v>6</v>
      </c>
      <c r="B28" s="11" t="s">
        <v>14</v>
      </c>
      <c r="C28" s="19">
        <v>0</v>
      </c>
      <c r="D28" s="19">
        <v>0</v>
      </c>
      <c r="E28" s="19">
        <v>36829666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1">
        <v>150523916</v>
      </c>
      <c r="M28" s="18" t="s">
        <v>75</v>
      </c>
      <c r="N28" s="18"/>
      <c r="O28" s="29"/>
    </row>
    <row r="29" spans="1:15" s="20" customFormat="1" x14ac:dyDescent="0.25">
      <c r="A29" s="18" t="s">
        <v>6</v>
      </c>
      <c r="B29" s="11" t="s">
        <v>29</v>
      </c>
      <c r="C29" s="19">
        <v>0</v>
      </c>
      <c r="D29" s="19">
        <v>0</v>
      </c>
      <c r="E29" s="19">
        <v>0</v>
      </c>
      <c r="F29" s="19">
        <v>12012000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8"/>
      <c r="M29" s="18"/>
      <c r="N29" s="18"/>
      <c r="O29" s="29"/>
    </row>
    <row r="30" spans="1:15" s="20" customFormat="1" x14ac:dyDescent="0.25">
      <c r="A30" s="18" t="s">
        <v>6</v>
      </c>
      <c r="B30" s="18" t="s">
        <v>30</v>
      </c>
      <c r="C30" s="19">
        <v>0</v>
      </c>
      <c r="D30" s="19">
        <v>0</v>
      </c>
      <c r="E30" s="19">
        <v>95104529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8"/>
      <c r="M30" s="18"/>
      <c r="N30" s="18"/>
      <c r="O30" s="29"/>
    </row>
    <row r="31" spans="1:15" s="20" customFormat="1" x14ac:dyDescent="0.25">
      <c r="A31" s="18" t="s">
        <v>6</v>
      </c>
      <c r="B31" s="18" t="s">
        <v>13</v>
      </c>
      <c r="C31" s="19">
        <v>0</v>
      </c>
      <c r="D31" s="19">
        <v>0</v>
      </c>
      <c r="E31" s="19">
        <v>179256202</v>
      </c>
      <c r="F31" s="19">
        <v>1805851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8"/>
      <c r="M31" s="18"/>
      <c r="N31" s="18"/>
      <c r="O31" s="29"/>
    </row>
    <row r="32" spans="1:15" s="20" customFormat="1" x14ac:dyDescent="0.25">
      <c r="A32" s="18" t="s">
        <v>6</v>
      </c>
      <c r="B32" s="18" t="s">
        <v>32</v>
      </c>
      <c r="C32" s="19">
        <v>0</v>
      </c>
      <c r="D32" s="19">
        <v>0</v>
      </c>
      <c r="E32" s="19">
        <v>0</v>
      </c>
      <c r="F32" s="19">
        <v>37661840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8"/>
      <c r="M32" s="18"/>
      <c r="N32" s="18"/>
      <c r="O32" s="29"/>
    </row>
    <row r="33" spans="1:15" s="20" customFormat="1" x14ac:dyDescent="0.25">
      <c r="A33" s="18" t="s">
        <v>7</v>
      </c>
      <c r="B33" s="18" t="s">
        <v>39</v>
      </c>
      <c r="C33" s="19">
        <v>0</v>
      </c>
      <c r="D33" s="19">
        <v>0</v>
      </c>
      <c r="E33" s="19">
        <v>0</v>
      </c>
      <c r="F33" s="19">
        <v>7039239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8"/>
      <c r="M33" s="18"/>
      <c r="N33" s="18"/>
      <c r="O33" s="29"/>
    </row>
    <row r="34" spans="1:15" s="20" customFormat="1" x14ac:dyDescent="0.25">
      <c r="A34" s="18" t="s">
        <v>7</v>
      </c>
      <c r="B34" s="18" t="s">
        <v>22</v>
      </c>
      <c r="C34" s="19">
        <v>0</v>
      </c>
      <c r="D34" s="19">
        <v>0</v>
      </c>
      <c r="E34" s="19">
        <v>0</v>
      </c>
      <c r="F34" s="19">
        <v>0</v>
      </c>
      <c r="G34" s="19">
        <v>157868807</v>
      </c>
      <c r="H34" s="19">
        <v>0</v>
      </c>
      <c r="I34" s="19">
        <v>0</v>
      </c>
      <c r="J34" s="19">
        <v>0</v>
      </c>
      <c r="K34" s="19">
        <v>0</v>
      </c>
      <c r="L34" s="18"/>
      <c r="M34" s="18"/>
      <c r="N34" s="18"/>
      <c r="O34" s="29"/>
    </row>
    <row r="35" spans="1:15" s="20" customFormat="1" x14ac:dyDescent="0.25">
      <c r="A35" s="18" t="s">
        <v>7</v>
      </c>
      <c r="B35" s="18" t="s">
        <v>29</v>
      </c>
      <c r="C35" s="19">
        <v>0</v>
      </c>
      <c r="D35" s="19">
        <v>0</v>
      </c>
      <c r="E35" s="19">
        <v>0</v>
      </c>
      <c r="F35" s="19">
        <v>0</v>
      </c>
      <c r="G35" s="19">
        <v>9867000</v>
      </c>
      <c r="H35" s="19">
        <v>0</v>
      </c>
      <c r="I35" s="19">
        <v>0</v>
      </c>
      <c r="J35" s="19">
        <v>0</v>
      </c>
      <c r="K35" s="19">
        <v>0</v>
      </c>
      <c r="L35" s="18"/>
      <c r="M35" s="18"/>
      <c r="N35" s="18"/>
      <c r="O35" s="29"/>
    </row>
    <row r="36" spans="1:15" s="20" customFormat="1" x14ac:dyDescent="0.25">
      <c r="A36" s="18" t="s">
        <v>7</v>
      </c>
      <c r="B36" s="18" t="s">
        <v>41</v>
      </c>
      <c r="C36" s="19">
        <v>0</v>
      </c>
      <c r="D36" s="19">
        <v>0</v>
      </c>
      <c r="E36" s="19">
        <v>0</v>
      </c>
      <c r="F36" s="19">
        <v>47684740</v>
      </c>
      <c r="G36" s="19">
        <v>47684740</v>
      </c>
      <c r="H36" s="19">
        <v>0</v>
      </c>
      <c r="I36" s="19">
        <v>0</v>
      </c>
      <c r="J36" s="19">
        <v>0</v>
      </c>
      <c r="K36" s="19">
        <v>0</v>
      </c>
      <c r="L36" s="18"/>
      <c r="M36" s="18"/>
      <c r="N36" s="18"/>
      <c r="O36" s="29"/>
    </row>
    <row r="37" spans="1:15" s="20" customFormat="1" x14ac:dyDescent="0.25">
      <c r="A37" s="18" t="s">
        <v>7</v>
      </c>
      <c r="B37" s="11" t="s">
        <v>69</v>
      </c>
      <c r="C37" s="19">
        <v>0</v>
      </c>
      <c r="D37" s="19">
        <v>0</v>
      </c>
      <c r="E37" s="19">
        <v>0</v>
      </c>
      <c r="F37" s="19">
        <v>51702883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1"/>
      <c r="M37" s="18"/>
      <c r="N37" s="18"/>
      <c r="O37" s="29"/>
    </row>
    <row r="38" spans="1:15" s="20" customFormat="1" x14ac:dyDescent="0.25">
      <c r="A38" s="18" t="s">
        <v>7</v>
      </c>
      <c r="B38" s="18" t="s">
        <v>30</v>
      </c>
      <c r="C38" s="19">
        <v>0</v>
      </c>
      <c r="D38" s="19">
        <v>0</v>
      </c>
      <c r="E38" s="19">
        <v>0</v>
      </c>
      <c r="F38" s="19">
        <v>0</v>
      </c>
      <c r="G38" s="19">
        <v>68750262</v>
      </c>
      <c r="H38" s="19">
        <v>0</v>
      </c>
      <c r="I38" s="19">
        <v>0</v>
      </c>
      <c r="J38" s="19">
        <v>0</v>
      </c>
      <c r="K38" s="19">
        <v>0</v>
      </c>
      <c r="L38" s="18"/>
      <c r="M38" s="18"/>
      <c r="N38" s="18"/>
      <c r="O38" s="29"/>
    </row>
    <row r="39" spans="1:15" s="20" customFormat="1" x14ac:dyDescent="0.25">
      <c r="A39" s="18" t="s">
        <v>7</v>
      </c>
      <c r="B39" s="18" t="s">
        <v>13</v>
      </c>
      <c r="C39" s="19">
        <v>0</v>
      </c>
      <c r="D39" s="19">
        <v>0</v>
      </c>
      <c r="E39" s="19">
        <v>0</v>
      </c>
      <c r="F39" s="19">
        <v>166069191</v>
      </c>
      <c r="G39" s="19">
        <v>29306328</v>
      </c>
      <c r="H39" s="19">
        <v>40486</v>
      </c>
      <c r="I39" s="19">
        <v>0</v>
      </c>
      <c r="J39" s="19">
        <v>0</v>
      </c>
      <c r="K39" s="19">
        <v>0</v>
      </c>
      <c r="L39" s="18"/>
      <c r="M39" s="18"/>
      <c r="N39" s="18"/>
      <c r="O39" s="29"/>
    </row>
    <row r="40" spans="1:15" s="20" customFormat="1" x14ac:dyDescent="0.25">
      <c r="A40" s="18" t="s">
        <v>8</v>
      </c>
      <c r="B40" s="18" t="s">
        <v>22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177775314</v>
      </c>
      <c r="I40" s="19">
        <v>0</v>
      </c>
      <c r="J40" s="19">
        <v>0</v>
      </c>
      <c r="K40" s="19">
        <v>0</v>
      </c>
      <c r="L40" s="18"/>
      <c r="M40" s="18"/>
      <c r="N40" s="18"/>
      <c r="O40" s="29"/>
    </row>
    <row r="41" spans="1:15" s="20" customFormat="1" x14ac:dyDescent="0.25">
      <c r="A41" s="18" t="s">
        <v>8</v>
      </c>
      <c r="B41" s="11" t="s">
        <v>38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745600</v>
      </c>
      <c r="J41" s="19">
        <v>0</v>
      </c>
      <c r="K41" s="19">
        <v>104771052</v>
      </c>
      <c r="L41" s="18"/>
      <c r="M41" s="18"/>
      <c r="N41" s="18">
        <v>189912796</v>
      </c>
      <c r="O41" s="29"/>
    </row>
    <row r="42" spans="1:15" s="20" customFormat="1" x14ac:dyDescent="0.25">
      <c r="A42" s="18" t="s">
        <v>8</v>
      </c>
      <c r="B42" s="11" t="s">
        <v>42</v>
      </c>
      <c r="C42" s="19">
        <v>0</v>
      </c>
      <c r="D42" s="19">
        <v>0</v>
      </c>
      <c r="E42" s="19">
        <v>0</v>
      </c>
      <c r="F42" s="19">
        <v>0</v>
      </c>
      <c r="G42" s="19">
        <v>47642820</v>
      </c>
      <c r="H42" s="19">
        <v>0</v>
      </c>
      <c r="I42" s="19">
        <v>393905</v>
      </c>
      <c r="J42" s="19">
        <v>0</v>
      </c>
      <c r="K42" s="19">
        <v>0</v>
      </c>
      <c r="L42" s="18"/>
      <c r="M42" s="18"/>
      <c r="N42" s="18"/>
      <c r="O42" s="29"/>
    </row>
    <row r="43" spans="1:15" s="20" customFormat="1" x14ac:dyDescent="0.25">
      <c r="A43" s="18" t="s">
        <v>8</v>
      </c>
      <c r="B43" s="11" t="s">
        <v>36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57100504</v>
      </c>
      <c r="K43" s="19">
        <v>0</v>
      </c>
      <c r="L43" s="21"/>
      <c r="M43" s="18"/>
      <c r="N43" s="18"/>
      <c r="O43" s="29"/>
    </row>
    <row r="44" spans="1:15" s="20" customFormat="1" x14ac:dyDescent="0.25">
      <c r="A44" s="18" t="s">
        <v>8</v>
      </c>
      <c r="B44" s="11" t="s">
        <v>29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9266400</v>
      </c>
      <c r="I44" s="19">
        <v>0</v>
      </c>
      <c r="J44" s="19">
        <v>0</v>
      </c>
      <c r="K44" s="19">
        <v>0</v>
      </c>
      <c r="L44" s="18"/>
      <c r="M44" s="18"/>
      <c r="N44" s="18"/>
      <c r="O44" s="29"/>
    </row>
    <row r="45" spans="1:15" s="20" customFormat="1" x14ac:dyDescent="0.25">
      <c r="A45" s="18" t="s">
        <v>8</v>
      </c>
      <c r="B45" s="18" t="s">
        <v>41</v>
      </c>
      <c r="C45" s="19">
        <v>0</v>
      </c>
      <c r="D45" s="19">
        <v>0</v>
      </c>
      <c r="E45" s="19">
        <v>0</v>
      </c>
      <c r="F45" s="19">
        <v>0</v>
      </c>
      <c r="G45" s="19">
        <v>102582747</v>
      </c>
      <c r="H45" s="19">
        <v>0</v>
      </c>
      <c r="I45" s="19">
        <v>0</v>
      </c>
      <c r="J45" s="19">
        <v>0</v>
      </c>
      <c r="K45" s="19">
        <v>0</v>
      </c>
      <c r="L45" s="18"/>
      <c r="M45" s="18"/>
      <c r="N45" s="18"/>
      <c r="O45" s="29"/>
    </row>
    <row r="46" spans="1:15" s="20" customFormat="1" x14ac:dyDescent="0.25">
      <c r="A46" s="18" t="s">
        <v>8</v>
      </c>
      <c r="B46" s="18" t="s">
        <v>30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66458586</v>
      </c>
      <c r="I46" s="19">
        <v>0</v>
      </c>
      <c r="J46" s="19">
        <v>0</v>
      </c>
      <c r="K46" s="19">
        <v>0</v>
      </c>
      <c r="L46" s="18"/>
      <c r="M46" s="18"/>
      <c r="N46" s="18"/>
      <c r="O46" s="29"/>
    </row>
    <row r="47" spans="1:15" s="20" customFormat="1" x14ac:dyDescent="0.25">
      <c r="A47" s="18" t="s">
        <v>8</v>
      </c>
      <c r="B47" s="18" t="s">
        <v>13</v>
      </c>
      <c r="C47" s="19">
        <v>0</v>
      </c>
      <c r="D47" s="19">
        <v>0</v>
      </c>
      <c r="E47" s="19">
        <v>0</v>
      </c>
      <c r="F47" s="19">
        <v>0</v>
      </c>
      <c r="G47" s="19">
        <v>118314199</v>
      </c>
      <c r="H47" s="19">
        <v>122241641</v>
      </c>
      <c r="I47" s="19">
        <v>0</v>
      </c>
      <c r="J47" s="19">
        <v>0</v>
      </c>
      <c r="K47" s="19">
        <v>0</v>
      </c>
      <c r="L47" s="18"/>
      <c r="M47" s="18"/>
      <c r="N47" s="18"/>
      <c r="O47" s="29"/>
    </row>
    <row r="48" spans="1:15" s="20" customFormat="1" x14ac:dyDescent="0.25">
      <c r="A48" s="18" t="s">
        <v>8</v>
      </c>
      <c r="B48" s="18" t="s">
        <v>32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44410965</v>
      </c>
      <c r="I48" s="19">
        <v>0</v>
      </c>
      <c r="J48" s="19">
        <v>0</v>
      </c>
      <c r="K48" s="19">
        <v>0</v>
      </c>
      <c r="L48" s="18"/>
      <c r="M48" s="18"/>
      <c r="N48" s="18"/>
      <c r="O48" s="29"/>
    </row>
    <row r="49" spans="1:15" x14ac:dyDescent="0.25">
      <c r="A49" s="11" t="s">
        <v>9</v>
      </c>
      <c r="B49" s="11" t="s">
        <v>22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177707217</v>
      </c>
      <c r="I49" s="12">
        <v>0</v>
      </c>
      <c r="J49" s="12">
        <v>0</v>
      </c>
      <c r="K49" s="12">
        <v>0</v>
      </c>
      <c r="L49" s="11"/>
      <c r="M49" s="11"/>
      <c r="N49" s="11"/>
      <c r="O49" s="29"/>
    </row>
    <row r="50" spans="1:15" x14ac:dyDescent="0.25">
      <c r="A50" s="11" t="s">
        <v>9</v>
      </c>
      <c r="B50" s="11" t="s">
        <v>38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11216000</v>
      </c>
      <c r="J50" s="12">
        <v>0</v>
      </c>
      <c r="K50" s="12">
        <v>748435187</v>
      </c>
      <c r="L50" s="11"/>
      <c r="M50" s="11"/>
      <c r="N50" s="11"/>
      <c r="O50" s="29"/>
    </row>
    <row r="51" spans="1:15" x14ac:dyDescent="0.25">
      <c r="A51" s="11" t="s">
        <v>9</v>
      </c>
      <c r="B51" s="11" t="s">
        <v>29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4182750</v>
      </c>
      <c r="J51" s="12">
        <v>0</v>
      </c>
      <c r="K51" s="12">
        <v>0</v>
      </c>
      <c r="L51" s="11"/>
      <c r="M51" s="11"/>
      <c r="N51" s="11"/>
      <c r="O51" s="29"/>
    </row>
    <row r="52" spans="1:15" x14ac:dyDescent="0.25">
      <c r="A52" s="11" t="s">
        <v>9</v>
      </c>
      <c r="B52" s="11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49356133</v>
      </c>
      <c r="I52" s="12">
        <v>49356133</v>
      </c>
      <c r="J52" s="12">
        <v>0</v>
      </c>
      <c r="K52" s="12">
        <v>0</v>
      </c>
      <c r="L52" s="11"/>
      <c r="M52" s="11"/>
      <c r="N52" s="11"/>
      <c r="O52" s="29"/>
    </row>
    <row r="53" spans="1:15" x14ac:dyDescent="0.25">
      <c r="A53" s="11" t="s">
        <v>9</v>
      </c>
      <c r="B53" s="11" t="s">
        <v>30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34375131</v>
      </c>
      <c r="J53" s="12">
        <v>0</v>
      </c>
      <c r="K53" s="12">
        <v>0</v>
      </c>
      <c r="L53" s="11"/>
      <c r="M53" s="11"/>
      <c r="N53" s="11"/>
      <c r="O53" s="29"/>
    </row>
    <row r="54" spans="1:15" x14ac:dyDescent="0.25">
      <c r="A54" s="11" t="s">
        <v>9</v>
      </c>
      <c r="B54" s="11" t="s">
        <v>13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122634411</v>
      </c>
      <c r="I54" s="12">
        <v>123198248</v>
      </c>
      <c r="J54" s="12">
        <v>0</v>
      </c>
      <c r="K54" s="12">
        <v>0</v>
      </c>
      <c r="L54" s="11"/>
      <c r="M54" s="11"/>
      <c r="N54" s="11"/>
      <c r="O54" s="29"/>
    </row>
    <row r="55" spans="1:15" x14ac:dyDescent="0.25">
      <c r="A55" s="11" t="s">
        <v>9</v>
      </c>
      <c r="B55" s="11" t="s">
        <v>32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42580210</v>
      </c>
      <c r="J55" s="12">
        <v>0</v>
      </c>
      <c r="K55" s="12">
        <v>0</v>
      </c>
      <c r="L55" s="11"/>
      <c r="M55" s="11"/>
      <c r="N55" s="11"/>
      <c r="O55" s="29"/>
    </row>
    <row r="56" spans="1:15" x14ac:dyDescent="0.25">
      <c r="A56" s="11" t="s">
        <v>10</v>
      </c>
      <c r="B56" s="11" t="s">
        <v>22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167807419</v>
      </c>
      <c r="K56" s="12">
        <v>0</v>
      </c>
      <c r="L56" s="11"/>
      <c r="M56" s="11"/>
      <c r="N56" s="11"/>
      <c r="O56" s="29"/>
    </row>
    <row r="57" spans="1:15" x14ac:dyDescent="0.25">
      <c r="A57" s="11" t="s">
        <v>10</v>
      </c>
      <c r="B57" s="11" t="s">
        <v>42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50689482</v>
      </c>
      <c r="J57" s="12">
        <v>0</v>
      </c>
      <c r="K57" s="12">
        <v>0</v>
      </c>
      <c r="L57" s="11"/>
      <c r="M57" s="11"/>
      <c r="N57" s="11"/>
      <c r="O57" s="29"/>
    </row>
    <row r="58" spans="1:15" x14ac:dyDescent="0.25">
      <c r="A58" s="11" t="s">
        <v>10</v>
      </c>
      <c r="B58" s="11" t="s">
        <v>29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4182750</v>
      </c>
      <c r="K58" s="12">
        <v>0</v>
      </c>
      <c r="L58" s="11"/>
      <c r="M58" s="11"/>
      <c r="N58" s="11"/>
      <c r="O58" s="29"/>
    </row>
    <row r="59" spans="1:15" x14ac:dyDescent="0.25">
      <c r="A59" s="11" t="s">
        <v>10</v>
      </c>
      <c r="B59" s="11" t="s">
        <v>41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105078989</v>
      </c>
      <c r="J59" s="12">
        <v>0</v>
      </c>
      <c r="K59" s="12">
        <v>0</v>
      </c>
      <c r="L59" s="11"/>
      <c r="M59" s="11"/>
      <c r="N59" s="11"/>
      <c r="O59" s="29"/>
    </row>
    <row r="60" spans="1:15" x14ac:dyDescent="0.25">
      <c r="A60" s="11" t="s">
        <v>10</v>
      </c>
      <c r="B60" s="11" t="s">
        <v>43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9768256</v>
      </c>
      <c r="K60" s="12">
        <v>0</v>
      </c>
      <c r="L60" s="11"/>
      <c r="M60" s="11"/>
      <c r="N60" s="11"/>
      <c r="O60" s="29"/>
    </row>
    <row r="61" spans="1:15" x14ac:dyDescent="0.25">
      <c r="A61" s="11" t="s">
        <v>10</v>
      </c>
      <c r="B61" s="11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22343835</v>
      </c>
      <c r="J61" s="12">
        <v>23489673</v>
      </c>
      <c r="K61" s="12">
        <v>0</v>
      </c>
      <c r="L61" s="11"/>
      <c r="M61" s="11"/>
      <c r="N61" s="11"/>
      <c r="O61" s="29"/>
    </row>
    <row r="62" spans="1:15" x14ac:dyDescent="0.25">
      <c r="A62" s="11" t="s">
        <v>10</v>
      </c>
      <c r="B62" s="11" t="s">
        <v>13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138814738</v>
      </c>
      <c r="J62" s="12">
        <v>137986307</v>
      </c>
      <c r="K62" s="12">
        <v>0</v>
      </c>
      <c r="L62" s="11"/>
      <c r="M62" s="11"/>
      <c r="N62" s="11"/>
      <c r="O62" s="29"/>
    </row>
    <row r="63" spans="1:15" x14ac:dyDescent="0.25">
      <c r="A63" s="11" t="s">
        <v>10</v>
      </c>
      <c r="B63" s="11" t="s">
        <v>32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43416580</v>
      </c>
      <c r="K63" s="12">
        <v>0</v>
      </c>
      <c r="L63" s="11"/>
      <c r="M63" s="11"/>
      <c r="N63" s="11"/>
      <c r="O63" s="29"/>
    </row>
    <row r="64" spans="1:15" ht="30" x14ac:dyDescent="0.25">
      <c r="A64" s="11" t="s">
        <v>11</v>
      </c>
      <c r="B64" s="11" t="s">
        <v>22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164571843</v>
      </c>
      <c r="L64" s="11"/>
      <c r="M64" s="11"/>
      <c r="N64" s="31">
        <v>178756445</v>
      </c>
      <c r="O64" s="10" t="s">
        <v>84</v>
      </c>
    </row>
    <row r="65" spans="1:15" x14ac:dyDescent="0.25">
      <c r="A65" s="11" t="s">
        <v>11</v>
      </c>
      <c r="B65" s="11" t="s">
        <v>42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52775851</v>
      </c>
      <c r="K65" s="12">
        <v>0</v>
      </c>
      <c r="L65" s="11"/>
      <c r="M65" s="11"/>
      <c r="N65" s="11"/>
      <c r="O65" s="29"/>
    </row>
    <row r="66" spans="1:15" x14ac:dyDescent="0.25">
      <c r="A66" s="11" t="s">
        <v>11</v>
      </c>
      <c r="B66" s="11" t="s">
        <v>36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57438588</v>
      </c>
      <c r="L66" s="17">
        <v>248775834</v>
      </c>
      <c r="M66" s="11" t="s">
        <v>76</v>
      </c>
      <c r="N66" s="11">
        <v>134236742</v>
      </c>
      <c r="O66" s="29"/>
    </row>
    <row r="67" spans="1:15" x14ac:dyDescent="0.25">
      <c r="A67" s="11" t="s">
        <v>11</v>
      </c>
      <c r="B67" s="11" t="s">
        <v>29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10124400</v>
      </c>
      <c r="L67" s="11"/>
      <c r="M67" s="11"/>
      <c r="N67" s="11"/>
      <c r="O67" s="29"/>
    </row>
    <row r="68" spans="1:15" x14ac:dyDescent="0.25">
      <c r="A68" s="11" t="s">
        <v>11</v>
      </c>
      <c r="B68" s="11" t="s">
        <v>41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107148963</v>
      </c>
      <c r="K68" s="12">
        <v>0</v>
      </c>
      <c r="L68" s="11"/>
      <c r="M68" s="11"/>
      <c r="N68" s="11"/>
      <c r="O68" s="29"/>
    </row>
    <row r="69" spans="1:15" x14ac:dyDescent="0.25">
      <c r="A69" s="11" t="s">
        <v>11</v>
      </c>
      <c r="B69" s="11" t="s">
        <v>43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7934979</v>
      </c>
      <c r="K69" s="12">
        <v>0</v>
      </c>
      <c r="L69" s="11"/>
      <c r="M69" s="11"/>
      <c r="N69" s="11"/>
      <c r="O69" s="29"/>
    </row>
    <row r="70" spans="1:15" x14ac:dyDescent="0.25">
      <c r="A70" s="11" t="s">
        <v>11</v>
      </c>
      <c r="B70" s="11" t="s">
        <v>30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81354477</v>
      </c>
      <c r="L70" s="11"/>
      <c r="M70" s="11"/>
      <c r="N70" s="11"/>
      <c r="O70" s="29"/>
    </row>
    <row r="71" spans="1:15" x14ac:dyDescent="0.25">
      <c r="A71" s="11" t="s">
        <v>11</v>
      </c>
      <c r="B71" s="11" t="s">
        <v>13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144318082</v>
      </c>
      <c r="K71" s="12">
        <v>146659206</v>
      </c>
      <c r="L71" s="11"/>
      <c r="M71" s="11"/>
      <c r="N71" s="11"/>
      <c r="O71" s="29"/>
    </row>
    <row r="72" spans="1:15" x14ac:dyDescent="0.25">
      <c r="A72" s="11" t="s">
        <v>11</v>
      </c>
      <c r="B72" s="11" t="s">
        <v>32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48990763</v>
      </c>
      <c r="L72" s="11"/>
      <c r="M72" s="11"/>
      <c r="N72" s="11"/>
      <c r="O72" s="29"/>
    </row>
    <row r="73" spans="1:15" x14ac:dyDescent="0.25">
      <c r="A73" s="11" t="s">
        <v>27</v>
      </c>
      <c r="B73" s="11" t="s">
        <v>45</v>
      </c>
      <c r="C73" s="12">
        <v>-215400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1"/>
      <c r="M73" s="11"/>
      <c r="N73" s="11"/>
      <c r="O73" s="29"/>
    </row>
    <row r="74" spans="1:15" x14ac:dyDescent="0.25">
      <c r="A74" s="11" t="s">
        <v>27</v>
      </c>
      <c r="B74" s="11" t="s">
        <v>47</v>
      </c>
      <c r="C74" s="12">
        <v>67323907</v>
      </c>
      <c r="D74" s="12">
        <v>7506285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1"/>
      <c r="M74" s="11"/>
      <c r="N74" s="11"/>
      <c r="O74" s="29"/>
    </row>
    <row r="75" spans="1:15" ht="75" x14ac:dyDescent="0.25">
      <c r="A75" s="8">
        <v>2015</v>
      </c>
      <c r="B75" s="8" t="s">
        <v>42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1"/>
      <c r="M75" s="11"/>
      <c r="N75" s="12">
        <v>58961880</v>
      </c>
      <c r="O75" s="10" t="s">
        <v>78</v>
      </c>
    </row>
    <row r="76" spans="1:15" ht="75" x14ac:dyDescent="0.25">
      <c r="A76" s="8">
        <v>2016</v>
      </c>
      <c r="B76" s="8" t="s">
        <v>42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1"/>
      <c r="M76" s="11"/>
      <c r="N76" s="12">
        <v>58961880</v>
      </c>
      <c r="O76" s="10" t="s">
        <v>79</v>
      </c>
    </row>
    <row r="77" spans="1:15" x14ac:dyDescent="0.25">
      <c r="A77" s="7" t="s">
        <v>28</v>
      </c>
      <c r="B77" s="7"/>
      <c r="C77" s="13">
        <f t="shared" ref="C77:K77" si="0">SUM(C5:C76)</f>
        <v>394638824</v>
      </c>
      <c r="D77" s="13">
        <f t="shared" si="0"/>
        <v>323114982</v>
      </c>
      <c r="E77" s="13">
        <f t="shared" si="0"/>
        <v>725573409</v>
      </c>
      <c r="F77" s="13">
        <f t="shared" si="0"/>
        <v>424604445</v>
      </c>
      <c r="G77" s="13">
        <f t="shared" si="0"/>
        <v>630964835</v>
      </c>
      <c r="H77" s="13">
        <f t="shared" si="0"/>
        <v>787434500</v>
      </c>
      <c r="I77" s="13">
        <f t="shared" si="0"/>
        <v>582975021</v>
      </c>
      <c r="J77" s="13">
        <f t="shared" si="0"/>
        <v>755929364</v>
      </c>
      <c r="K77" s="13">
        <f t="shared" si="0"/>
        <v>1362345516</v>
      </c>
      <c r="L77" s="11"/>
      <c r="M77" s="11"/>
      <c r="N77" s="13">
        <f>SUM(N5:N76)</f>
        <v>620829743</v>
      </c>
    </row>
    <row r="78" spans="1:15" x14ac:dyDescent="0.25">
      <c r="B78" s="7" t="s">
        <v>85</v>
      </c>
      <c r="C78" s="72">
        <f>SUM(C77:K77)</f>
        <v>5987580896</v>
      </c>
      <c r="D78" s="73"/>
      <c r="E78" s="73"/>
      <c r="F78" s="73"/>
      <c r="G78" s="73"/>
      <c r="H78" s="73"/>
      <c r="I78" s="73"/>
      <c r="J78" s="73"/>
      <c r="K78" s="74"/>
    </row>
    <row r="80" spans="1:15" x14ac:dyDescent="0.25">
      <c r="B80" s="45" t="s">
        <v>121</v>
      </c>
      <c r="C80" s="46">
        <f>SUM(C15:K15,C27:K28,C34:K34,C40:K43,C49:K50,C56:K57,C64:K66,C75:K76)</f>
        <v>2194417269</v>
      </c>
    </row>
    <row r="81" spans="2:3" x14ac:dyDescent="0.25">
      <c r="B81" s="45" t="s">
        <v>122</v>
      </c>
      <c r="C81" s="46">
        <f>SUM(C67:K74,C58:K63,C51:K54,C55:K55,C44:K48,C35:K39,C29:K33,C16:K25,C26:K26,C5:K14)</f>
        <v>3793163627</v>
      </c>
    </row>
    <row r="82" spans="2:3" x14ac:dyDescent="0.25">
      <c r="C82" s="4"/>
    </row>
  </sheetData>
  <autoFilter ref="A4:O77"/>
  <mergeCells count="3">
    <mergeCell ref="C2:K2"/>
    <mergeCell ref="C3:K3"/>
    <mergeCell ref="C78:K7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52" workbookViewId="0">
      <selection activeCell="C62" sqref="C62"/>
    </sheetView>
  </sheetViews>
  <sheetFormatPr defaultColWidth="18.140625" defaultRowHeight="15" x14ac:dyDescent="0.25"/>
  <cols>
    <col min="1" max="1" width="15.5703125" style="2" bestFit="1" customWidth="1"/>
    <col min="2" max="2" width="78.5703125" style="2" bestFit="1" customWidth="1"/>
    <col min="3" max="3" width="12.7109375" style="2" bestFit="1" customWidth="1"/>
    <col min="4" max="11" width="12.42578125" style="2" bestFit="1" customWidth="1"/>
    <col min="12" max="12" width="23.7109375" style="2" bestFit="1" customWidth="1"/>
    <col min="13" max="13" width="19.140625" style="2" bestFit="1" customWidth="1"/>
    <col min="14" max="14" width="20.42578125" style="2" bestFit="1" customWidth="1"/>
    <col min="15" max="16384" width="18.140625" style="2"/>
  </cols>
  <sheetData>
    <row r="1" spans="1:17" x14ac:dyDescent="0.25">
      <c r="A1" s="2" t="s">
        <v>71</v>
      </c>
      <c r="B1" s="33" t="s">
        <v>72</v>
      </c>
      <c r="K1" s="4"/>
      <c r="L1" s="4"/>
      <c r="M1" s="4"/>
      <c r="N1" s="4"/>
      <c r="O1" s="4"/>
      <c r="P1" s="4"/>
      <c r="Q1" s="4"/>
    </row>
    <row r="2" spans="1:17" x14ac:dyDescent="0.25">
      <c r="C2" s="86"/>
      <c r="D2" s="86"/>
      <c r="E2" s="86"/>
      <c r="F2" s="86"/>
      <c r="G2" s="86"/>
      <c r="H2" s="86"/>
      <c r="I2" s="86"/>
      <c r="J2" s="86"/>
      <c r="K2" s="86"/>
      <c r="L2" s="4"/>
      <c r="M2" s="4"/>
      <c r="N2" s="4"/>
      <c r="O2" s="4"/>
      <c r="P2" s="4"/>
      <c r="Q2" s="4"/>
    </row>
    <row r="3" spans="1:17" x14ac:dyDescent="0.25">
      <c r="A3" s="11"/>
      <c r="B3" s="11"/>
      <c r="C3" s="83" t="s">
        <v>1</v>
      </c>
      <c r="D3" s="83"/>
      <c r="E3" s="83"/>
      <c r="F3" s="83"/>
      <c r="G3" s="83"/>
      <c r="H3" s="83"/>
      <c r="I3" s="83"/>
      <c r="J3" s="83"/>
      <c r="K3" s="83"/>
    </row>
    <row r="4" spans="1:17" x14ac:dyDescent="0.25">
      <c r="A4" s="11"/>
      <c r="B4" s="11"/>
      <c r="C4" s="82" t="s">
        <v>51</v>
      </c>
      <c r="D4" s="82"/>
      <c r="E4" s="82"/>
      <c r="F4" s="82"/>
      <c r="G4" s="82"/>
      <c r="H4" s="82"/>
      <c r="I4" s="82"/>
      <c r="J4" s="82"/>
      <c r="K4" s="82"/>
    </row>
    <row r="5" spans="1:17" ht="86.25" x14ac:dyDescent="0.25">
      <c r="A5" s="7" t="s">
        <v>50</v>
      </c>
      <c r="B5" s="7" t="s">
        <v>52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6" t="s">
        <v>73</v>
      </c>
      <c r="M5" s="6" t="s">
        <v>74</v>
      </c>
      <c r="N5" s="6" t="s">
        <v>77</v>
      </c>
    </row>
    <row r="6" spans="1:17" x14ac:dyDescent="0.25">
      <c r="A6" s="7" t="s">
        <v>2</v>
      </c>
      <c r="B6" s="11" t="s">
        <v>15</v>
      </c>
      <c r="C6" s="12">
        <v>0</v>
      </c>
      <c r="D6" s="12">
        <v>-19635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1"/>
      <c r="M6" s="11"/>
      <c r="N6" s="12"/>
      <c r="O6" s="4"/>
    </row>
    <row r="7" spans="1:17" x14ac:dyDescent="0.25">
      <c r="A7" s="7" t="s">
        <v>3</v>
      </c>
      <c r="B7" s="11" t="s">
        <v>15</v>
      </c>
      <c r="C7" s="12">
        <v>0</v>
      </c>
      <c r="D7" s="12">
        <v>-27364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1"/>
      <c r="M7" s="11"/>
      <c r="N7" s="12"/>
      <c r="O7" s="4"/>
    </row>
    <row r="8" spans="1:17" x14ac:dyDescent="0.25">
      <c r="A8" s="7" t="s">
        <v>3</v>
      </c>
      <c r="B8" s="11" t="s">
        <v>30</v>
      </c>
      <c r="C8" s="12">
        <v>99277327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1"/>
      <c r="M8" s="11"/>
      <c r="N8" s="12"/>
      <c r="O8" s="4"/>
    </row>
    <row r="9" spans="1:17" x14ac:dyDescent="0.25">
      <c r="A9" s="7" t="s">
        <v>3</v>
      </c>
      <c r="B9" s="11" t="s">
        <v>13</v>
      </c>
      <c r="C9" s="12">
        <v>50755098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1"/>
      <c r="M9" s="11"/>
      <c r="N9" s="12"/>
      <c r="O9" s="4"/>
    </row>
    <row r="10" spans="1:17" x14ac:dyDescent="0.25">
      <c r="A10" s="7" t="s">
        <v>4</v>
      </c>
      <c r="B10" s="11" t="s">
        <v>15</v>
      </c>
      <c r="C10" s="12">
        <v>0</v>
      </c>
      <c r="D10" s="12">
        <v>44892949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1"/>
      <c r="M10" s="11"/>
      <c r="N10" s="12"/>
      <c r="O10" s="4"/>
    </row>
    <row r="11" spans="1:17" x14ac:dyDescent="0.25">
      <c r="A11" s="7" t="s">
        <v>4</v>
      </c>
      <c r="B11" s="11" t="s">
        <v>14</v>
      </c>
      <c r="C11" s="12">
        <v>0</v>
      </c>
      <c r="D11" s="12">
        <v>8885402</v>
      </c>
      <c r="E11" s="12">
        <v>22827500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1"/>
      <c r="M11" s="11"/>
      <c r="N11" s="12"/>
      <c r="O11" s="4"/>
    </row>
    <row r="12" spans="1:17" x14ac:dyDescent="0.25">
      <c r="A12" s="7" t="s">
        <v>4</v>
      </c>
      <c r="B12" s="11" t="s">
        <v>49</v>
      </c>
      <c r="C12" s="12">
        <v>0</v>
      </c>
      <c r="D12" s="12">
        <v>297773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1"/>
      <c r="M12" s="11"/>
      <c r="N12" s="12"/>
      <c r="O12" s="4"/>
    </row>
    <row r="13" spans="1:17" x14ac:dyDescent="0.25">
      <c r="A13" s="7" t="s">
        <v>4</v>
      </c>
      <c r="B13" s="11" t="s">
        <v>30</v>
      </c>
      <c r="C13" s="12">
        <v>0</v>
      </c>
      <c r="D13" s="12">
        <v>100880003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1"/>
      <c r="M13" s="11"/>
      <c r="N13" s="12"/>
      <c r="O13" s="4"/>
    </row>
    <row r="14" spans="1:17" x14ac:dyDescent="0.25">
      <c r="A14" s="7" t="s">
        <v>4</v>
      </c>
      <c r="B14" s="11" t="s">
        <v>13</v>
      </c>
      <c r="C14" s="12">
        <v>0</v>
      </c>
      <c r="D14" s="12">
        <v>50766563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1"/>
      <c r="M14" s="11"/>
      <c r="N14" s="12"/>
      <c r="O14" s="4"/>
    </row>
    <row r="15" spans="1:17" x14ac:dyDescent="0.25">
      <c r="A15" s="7" t="s">
        <v>5</v>
      </c>
      <c r="B15" s="11" t="s">
        <v>15</v>
      </c>
      <c r="C15" s="12">
        <v>0</v>
      </c>
      <c r="D15" s="12">
        <v>47671153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1"/>
      <c r="M15" s="11"/>
      <c r="N15" s="12"/>
      <c r="O15" s="4"/>
    </row>
    <row r="16" spans="1:17" x14ac:dyDescent="0.25">
      <c r="A16" s="7" t="s">
        <v>5</v>
      </c>
      <c r="B16" s="11" t="s">
        <v>34</v>
      </c>
      <c r="C16" s="12">
        <v>0</v>
      </c>
      <c r="D16" s="12">
        <v>0</v>
      </c>
      <c r="E16" s="12">
        <v>19645500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19645500</v>
      </c>
      <c r="M16" s="11" t="s">
        <v>75</v>
      </c>
      <c r="N16" s="12"/>
      <c r="O16" s="4"/>
    </row>
    <row r="17" spans="1:15" x14ac:dyDescent="0.25">
      <c r="A17" s="7" t="s">
        <v>5</v>
      </c>
      <c r="B17" s="11" t="s">
        <v>36</v>
      </c>
      <c r="C17" s="12">
        <v>0</v>
      </c>
      <c r="D17" s="12">
        <v>0</v>
      </c>
      <c r="E17" s="12">
        <v>144532060</v>
      </c>
      <c r="F17" s="12">
        <v>89854058</v>
      </c>
      <c r="G17" s="12">
        <v>111520357</v>
      </c>
      <c r="H17" s="12">
        <v>140146526</v>
      </c>
      <c r="I17" s="12">
        <v>0</v>
      </c>
      <c r="J17" s="12">
        <v>0</v>
      </c>
      <c r="K17" s="12">
        <v>0</v>
      </c>
      <c r="L17" s="11"/>
      <c r="M17" s="11"/>
      <c r="N17" s="12"/>
      <c r="O17" s="4"/>
    </row>
    <row r="18" spans="1:15" x14ac:dyDescent="0.25">
      <c r="A18" s="7" t="s">
        <v>5</v>
      </c>
      <c r="B18" s="11" t="s">
        <v>17</v>
      </c>
      <c r="C18" s="12">
        <v>0</v>
      </c>
      <c r="D18" s="12">
        <v>0</v>
      </c>
      <c r="E18" s="12">
        <v>14076896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1"/>
      <c r="M18" s="11"/>
      <c r="N18" s="12"/>
      <c r="O18" s="4"/>
    </row>
    <row r="19" spans="1:15" x14ac:dyDescent="0.25">
      <c r="A19" s="7" t="s">
        <v>5</v>
      </c>
      <c r="B19" s="11" t="s">
        <v>49</v>
      </c>
      <c r="C19" s="12">
        <v>0</v>
      </c>
      <c r="D19" s="12">
        <v>0</v>
      </c>
      <c r="E19" s="12">
        <v>274925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1"/>
      <c r="M19" s="11"/>
      <c r="N19" s="12"/>
      <c r="O19" s="4"/>
    </row>
    <row r="20" spans="1:15" x14ac:dyDescent="0.25">
      <c r="A20" s="7" t="s">
        <v>5</v>
      </c>
      <c r="B20" s="11" t="s">
        <v>30</v>
      </c>
      <c r="C20" s="12">
        <v>0</v>
      </c>
      <c r="D20" s="12">
        <v>0</v>
      </c>
      <c r="E20" s="12">
        <v>100379979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1"/>
      <c r="M20" s="11"/>
      <c r="N20" s="12"/>
      <c r="O20" s="4"/>
    </row>
    <row r="21" spans="1:15" x14ac:dyDescent="0.25">
      <c r="A21" s="7" t="s">
        <v>5</v>
      </c>
      <c r="B21" s="11" t="s">
        <v>13</v>
      </c>
      <c r="C21" s="12">
        <v>0</v>
      </c>
      <c r="D21" s="12">
        <v>0</v>
      </c>
      <c r="E21" s="12">
        <v>43038762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1"/>
      <c r="M21" s="11"/>
      <c r="N21" s="12"/>
      <c r="O21" s="4"/>
    </row>
    <row r="22" spans="1:15" x14ac:dyDescent="0.25">
      <c r="A22" s="7" t="s">
        <v>6</v>
      </c>
      <c r="B22" s="11" t="s">
        <v>15</v>
      </c>
      <c r="C22" s="12">
        <v>0</v>
      </c>
      <c r="D22" s="12">
        <v>0</v>
      </c>
      <c r="E22" s="12">
        <v>0</v>
      </c>
      <c r="F22" s="12">
        <v>50772969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1"/>
      <c r="M22" s="11"/>
      <c r="N22" s="12"/>
      <c r="O22" s="4"/>
    </row>
    <row r="23" spans="1:15" x14ac:dyDescent="0.25">
      <c r="A23" s="7" t="s">
        <v>6</v>
      </c>
      <c r="B23" s="11" t="s">
        <v>38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41653836</v>
      </c>
      <c r="J23" s="12">
        <v>0</v>
      </c>
      <c r="K23" s="12">
        <v>0</v>
      </c>
      <c r="L23" s="11"/>
      <c r="M23" s="11"/>
      <c r="N23" s="12"/>
      <c r="O23" s="4"/>
    </row>
    <row r="24" spans="1:15" x14ac:dyDescent="0.25">
      <c r="A24" s="7" t="s">
        <v>6</v>
      </c>
      <c r="B24" s="11" t="s">
        <v>14</v>
      </c>
      <c r="C24" s="12">
        <v>0</v>
      </c>
      <c r="D24" s="12">
        <v>0</v>
      </c>
      <c r="E24" s="12">
        <v>23222656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54935558</v>
      </c>
      <c r="M24" s="11" t="s">
        <v>75</v>
      </c>
      <c r="N24" s="12"/>
      <c r="O24" s="4"/>
    </row>
    <row r="25" spans="1:15" x14ac:dyDescent="0.25">
      <c r="A25" s="7" t="s">
        <v>6</v>
      </c>
      <c r="B25" s="11" t="s">
        <v>30</v>
      </c>
      <c r="C25" s="12">
        <v>0</v>
      </c>
      <c r="D25" s="12">
        <v>0</v>
      </c>
      <c r="E25" s="12">
        <v>103755146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1"/>
      <c r="M25" s="11"/>
      <c r="N25" s="12"/>
      <c r="O25" s="4"/>
    </row>
    <row r="26" spans="1:15" x14ac:dyDescent="0.25">
      <c r="A26" s="7" t="s">
        <v>6</v>
      </c>
      <c r="B26" s="11" t="s">
        <v>13</v>
      </c>
      <c r="C26" s="12">
        <v>0</v>
      </c>
      <c r="D26" s="12">
        <v>0</v>
      </c>
      <c r="E26" s="12">
        <v>57750956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1"/>
      <c r="M26" s="11"/>
      <c r="N26" s="12"/>
      <c r="O26" s="4"/>
    </row>
    <row r="27" spans="1:15" x14ac:dyDescent="0.25">
      <c r="A27" s="7" t="s">
        <v>7</v>
      </c>
      <c r="B27" s="11" t="s">
        <v>39</v>
      </c>
      <c r="C27" s="12">
        <v>0</v>
      </c>
      <c r="D27" s="12">
        <v>0</v>
      </c>
      <c r="E27" s="12">
        <v>0</v>
      </c>
      <c r="F27" s="12">
        <v>5869387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1"/>
      <c r="M27" s="11"/>
      <c r="N27" s="12"/>
      <c r="O27" s="4"/>
    </row>
    <row r="28" spans="1:15" x14ac:dyDescent="0.25">
      <c r="A28" s="7" t="s">
        <v>7</v>
      </c>
      <c r="B28" s="11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46456221</v>
      </c>
      <c r="H28" s="12">
        <v>0</v>
      </c>
      <c r="I28" s="12">
        <v>0</v>
      </c>
      <c r="J28" s="12">
        <v>0</v>
      </c>
      <c r="K28" s="12">
        <v>0</v>
      </c>
      <c r="L28" s="11"/>
      <c r="M28" s="11"/>
      <c r="N28" s="12"/>
      <c r="O28" s="4"/>
    </row>
    <row r="29" spans="1:15" x14ac:dyDescent="0.25">
      <c r="A29" s="7" t="s">
        <v>7</v>
      </c>
      <c r="B29" s="11" t="s">
        <v>41</v>
      </c>
      <c r="C29" s="12">
        <v>0</v>
      </c>
      <c r="D29" s="12">
        <v>0</v>
      </c>
      <c r="E29" s="12">
        <v>0</v>
      </c>
      <c r="F29" s="12">
        <v>85289255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1"/>
      <c r="M29" s="11"/>
      <c r="N29" s="12"/>
      <c r="O29" s="4"/>
    </row>
    <row r="30" spans="1:15" x14ac:dyDescent="0.25">
      <c r="A30" s="7" t="s">
        <v>7</v>
      </c>
      <c r="B30" s="11" t="s">
        <v>30</v>
      </c>
      <c r="C30" s="12">
        <v>0</v>
      </c>
      <c r="D30" s="12">
        <v>0</v>
      </c>
      <c r="E30" s="12">
        <v>0</v>
      </c>
      <c r="F30" s="12">
        <v>0</v>
      </c>
      <c r="G30" s="12">
        <v>75003720</v>
      </c>
      <c r="H30" s="12">
        <v>0</v>
      </c>
      <c r="I30" s="12">
        <v>0</v>
      </c>
      <c r="J30" s="12">
        <v>0</v>
      </c>
      <c r="K30" s="12">
        <v>0</v>
      </c>
      <c r="L30" s="11"/>
      <c r="M30" s="11"/>
      <c r="N30" s="12"/>
      <c r="O30" s="4"/>
    </row>
    <row r="31" spans="1:15" x14ac:dyDescent="0.25">
      <c r="A31" s="7" t="s">
        <v>7</v>
      </c>
      <c r="B31" s="11" t="s">
        <v>13</v>
      </c>
      <c r="C31" s="12">
        <v>0</v>
      </c>
      <c r="D31" s="12">
        <v>0</v>
      </c>
      <c r="E31" s="12">
        <v>0</v>
      </c>
      <c r="F31" s="12">
        <v>62034574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1"/>
      <c r="M31" s="11"/>
      <c r="N31" s="12"/>
      <c r="O31" s="4"/>
    </row>
    <row r="32" spans="1:15" x14ac:dyDescent="0.25">
      <c r="A32" s="7" t="s">
        <v>8</v>
      </c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46794975</v>
      </c>
      <c r="H32" s="12">
        <v>0</v>
      </c>
      <c r="I32" s="12">
        <v>0</v>
      </c>
      <c r="J32" s="12">
        <v>0</v>
      </c>
      <c r="K32" s="12">
        <v>0</v>
      </c>
      <c r="L32" s="11"/>
      <c r="M32" s="11"/>
      <c r="N32" s="12"/>
      <c r="O32" s="4"/>
    </row>
    <row r="33" spans="1:15" x14ac:dyDescent="0.25">
      <c r="A33" s="7" t="s">
        <v>8</v>
      </c>
      <c r="B33" s="11" t="s">
        <v>42</v>
      </c>
      <c r="C33" s="12">
        <v>0</v>
      </c>
      <c r="D33" s="12">
        <v>0</v>
      </c>
      <c r="E33" s="12">
        <v>0</v>
      </c>
      <c r="F33" s="12">
        <v>0</v>
      </c>
      <c r="G33" s="12">
        <v>40720653</v>
      </c>
      <c r="H33" s="12">
        <v>0</v>
      </c>
      <c r="I33" s="12">
        <v>405849</v>
      </c>
      <c r="J33" s="12">
        <v>0</v>
      </c>
      <c r="K33" s="12">
        <v>0</v>
      </c>
      <c r="L33" s="11"/>
      <c r="M33" s="11"/>
      <c r="N33" s="12"/>
      <c r="O33" s="4"/>
    </row>
    <row r="34" spans="1:15" x14ac:dyDescent="0.25">
      <c r="A34" s="7" t="s">
        <v>8</v>
      </c>
      <c r="B34" s="11" t="s">
        <v>41</v>
      </c>
      <c r="C34" s="12">
        <v>0</v>
      </c>
      <c r="D34" s="12">
        <v>0</v>
      </c>
      <c r="E34" s="12">
        <v>0</v>
      </c>
      <c r="F34" s="12">
        <v>0</v>
      </c>
      <c r="G34" s="12">
        <v>80553009</v>
      </c>
      <c r="H34" s="12">
        <v>0</v>
      </c>
      <c r="I34" s="12">
        <v>0</v>
      </c>
      <c r="J34" s="12">
        <v>0</v>
      </c>
      <c r="K34" s="12">
        <v>0</v>
      </c>
      <c r="L34" s="11"/>
      <c r="M34" s="11"/>
      <c r="N34" s="12"/>
      <c r="O34" s="4"/>
    </row>
    <row r="35" spans="1:15" x14ac:dyDescent="0.25">
      <c r="A35" s="7" t="s">
        <v>8</v>
      </c>
      <c r="B35" s="11" t="s">
        <v>30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72503596</v>
      </c>
      <c r="I35" s="12">
        <v>0</v>
      </c>
      <c r="J35" s="12">
        <v>0</v>
      </c>
      <c r="K35" s="12">
        <v>0</v>
      </c>
      <c r="L35" s="11"/>
      <c r="M35" s="11"/>
      <c r="N35" s="12"/>
      <c r="O35" s="4"/>
    </row>
    <row r="36" spans="1:15" x14ac:dyDescent="0.25">
      <c r="A36" s="7" t="s">
        <v>8</v>
      </c>
      <c r="B36" s="11" t="s">
        <v>13</v>
      </c>
      <c r="C36" s="12">
        <v>0</v>
      </c>
      <c r="D36" s="12">
        <v>0</v>
      </c>
      <c r="E36" s="12">
        <v>0</v>
      </c>
      <c r="F36" s="12">
        <v>0</v>
      </c>
      <c r="G36" s="12">
        <v>38065463</v>
      </c>
      <c r="H36" s="12">
        <v>39330185</v>
      </c>
      <c r="I36" s="12">
        <v>0</v>
      </c>
      <c r="J36" s="12">
        <v>0</v>
      </c>
      <c r="K36" s="12">
        <v>0</v>
      </c>
      <c r="L36" s="11"/>
      <c r="M36" s="11"/>
      <c r="N36" s="12"/>
      <c r="O36" s="4"/>
    </row>
    <row r="37" spans="1:15" x14ac:dyDescent="0.25">
      <c r="A37" s="7" t="s">
        <v>9</v>
      </c>
      <c r="B37" s="11" t="s">
        <v>22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53206098</v>
      </c>
      <c r="I37" s="12">
        <v>0</v>
      </c>
      <c r="J37" s="12">
        <v>0</v>
      </c>
      <c r="K37" s="12">
        <v>0</v>
      </c>
      <c r="L37" s="11"/>
      <c r="M37" s="11"/>
      <c r="N37" s="12"/>
      <c r="O37" s="4"/>
    </row>
    <row r="38" spans="1:15" x14ac:dyDescent="0.25">
      <c r="A38" s="7" t="s">
        <v>9</v>
      </c>
      <c r="B38" s="11" t="s">
        <v>36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22966640</v>
      </c>
      <c r="J38" s="12">
        <v>53400056</v>
      </c>
      <c r="K38" s="12">
        <v>71446708</v>
      </c>
      <c r="L38" s="12">
        <v>649563406</v>
      </c>
      <c r="M38" s="11" t="s">
        <v>76</v>
      </c>
      <c r="N38" s="12">
        <v>15697001</v>
      </c>
      <c r="O38" s="4"/>
    </row>
    <row r="39" spans="1:15" x14ac:dyDescent="0.25">
      <c r="A39" s="7" t="s">
        <v>9</v>
      </c>
      <c r="B39" s="11" t="s">
        <v>41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75843803</v>
      </c>
      <c r="I39" s="12">
        <v>0</v>
      </c>
      <c r="J39" s="12">
        <v>0</v>
      </c>
      <c r="K39" s="12">
        <v>0</v>
      </c>
      <c r="L39" s="11"/>
      <c r="M39" s="11"/>
      <c r="N39" s="12"/>
      <c r="O39" s="4"/>
    </row>
    <row r="40" spans="1:15" x14ac:dyDescent="0.25">
      <c r="A40" s="7" t="s">
        <v>9</v>
      </c>
      <c r="B40" s="11" t="s">
        <v>30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37501860</v>
      </c>
      <c r="J40" s="12">
        <v>0</v>
      </c>
      <c r="K40" s="12">
        <v>0</v>
      </c>
      <c r="L40" s="11"/>
      <c r="M40" s="11"/>
      <c r="N40" s="12"/>
      <c r="O40" s="4"/>
    </row>
    <row r="41" spans="1:15" x14ac:dyDescent="0.25">
      <c r="A41" s="7" t="s">
        <v>9</v>
      </c>
      <c r="B41" s="11" t="s">
        <v>13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39951911</v>
      </c>
      <c r="I41" s="12">
        <v>39635081</v>
      </c>
      <c r="J41" s="12">
        <v>0</v>
      </c>
      <c r="K41" s="12">
        <v>0</v>
      </c>
      <c r="L41" s="11"/>
      <c r="M41" s="11"/>
      <c r="N41" s="12"/>
      <c r="O41" s="4"/>
    </row>
    <row r="42" spans="1:15" x14ac:dyDescent="0.25">
      <c r="A42" s="7" t="s">
        <v>10</v>
      </c>
      <c r="B42" s="11" t="s">
        <v>22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49348003</v>
      </c>
      <c r="J42" s="12">
        <v>0</v>
      </c>
      <c r="K42" s="12">
        <v>0</v>
      </c>
      <c r="L42" s="11"/>
      <c r="M42" s="11"/>
      <c r="N42" s="12"/>
      <c r="O42" s="4"/>
    </row>
    <row r="43" spans="1:15" x14ac:dyDescent="0.25">
      <c r="A43" s="7" t="s">
        <v>10</v>
      </c>
      <c r="B43" s="11" t="s">
        <v>42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45697229</v>
      </c>
      <c r="J43" s="12">
        <v>0</v>
      </c>
      <c r="K43" s="12">
        <v>0</v>
      </c>
      <c r="L43" s="11"/>
      <c r="M43" s="11"/>
      <c r="N43" s="12"/>
      <c r="O43" s="4"/>
    </row>
    <row r="44" spans="1:15" x14ac:dyDescent="0.25">
      <c r="A44" s="7" t="s">
        <v>10</v>
      </c>
      <c r="B44" s="11" t="s">
        <v>41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82674877</v>
      </c>
      <c r="J44" s="12">
        <v>0</v>
      </c>
      <c r="K44" s="12">
        <v>0</v>
      </c>
      <c r="L44" s="11"/>
      <c r="M44" s="11"/>
      <c r="N44" s="12"/>
      <c r="O44" s="4"/>
    </row>
    <row r="45" spans="1:15" x14ac:dyDescent="0.25">
      <c r="A45" s="7" t="s">
        <v>10</v>
      </c>
      <c r="B45" s="11" t="s">
        <v>43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6344534</v>
      </c>
      <c r="K45" s="12">
        <v>0</v>
      </c>
      <c r="L45" s="11"/>
      <c r="M45" s="11"/>
      <c r="N45" s="12"/>
      <c r="O45" s="4"/>
    </row>
    <row r="46" spans="1:15" x14ac:dyDescent="0.25">
      <c r="A46" s="7" t="s">
        <v>10</v>
      </c>
      <c r="B46" s="11" t="s">
        <v>30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50002480</v>
      </c>
      <c r="K46" s="12">
        <v>0</v>
      </c>
      <c r="L46" s="11"/>
      <c r="M46" s="11"/>
      <c r="N46" s="12"/>
      <c r="O46" s="4"/>
    </row>
    <row r="47" spans="1:15" x14ac:dyDescent="0.25">
      <c r="A47" s="7" t="s">
        <v>10</v>
      </c>
      <c r="B47" s="11" t="s">
        <v>13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86083693</v>
      </c>
      <c r="J47" s="12">
        <v>2456120</v>
      </c>
      <c r="K47" s="12">
        <v>0</v>
      </c>
      <c r="L47" s="11"/>
      <c r="M47" s="11"/>
      <c r="N47" s="12"/>
      <c r="O47" s="4"/>
    </row>
    <row r="48" spans="1:15" x14ac:dyDescent="0.25">
      <c r="A48" s="7" t="s">
        <v>11</v>
      </c>
      <c r="B48" s="11" t="s">
        <v>22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46892944</v>
      </c>
      <c r="K48" s="12">
        <v>0</v>
      </c>
      <c r="L48" s="11"/>
      <c r="M48" s="11"/>
      <c r="N48" s="12"/>
      <c r="O48" s="4"/>
    </row>
    <row r="49" spans="1:15" x14ac:dyDescent="0.25">
      <c r="A49" s="7" t="s">
        <v>11</v>
      </c>
      <c r="B49" s="11" t="s">
        <v>42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46811680</v>
      </c>
      <c r="K49" s="12">
        <v>0</v>
      </c>
      <c r="L49" s="11"/>
      <c r="M49" s="11"/>
      <c r="N49" s="12"/>
      <c r="O49" s="4"/>
    </row>
    <row r="50" spans="1:15" x14ac:dyDescent="0.25">
      <c r="A50" s="7" t="s">
        <v>11</v>
      </c>
      <c r="B50" s="11" t="s">
        <v>41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87227920</v>
      </c>
      <c r="K50" s="12">
        <v>0</v>
      </c>
      <c r="L50" s="11"/>
      <c r="M50" s="11"/>
      <c r="N50" s="12"/>
      <c r="O50" s="4"/>
    </row>
    <row r="51" spans="1:15" x14ac:dyDescent="0.25">
      <c r="A51" s="7" t="s">
        <v>11</v>
      </c>
      <c r="B51" s="11" t="s">
        <v>43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4058134</v>
      </c>
      <c r="K51" s="12">
        <v>0</v>
      </c>
      <c r="L51" s="11"/>
      <c r="M51" s="11"/>
      <c r="N51" s="12"/>
      <c r="O51" s="4"/>
    </row>
    <row r="52" spans="1:15" x14ac:dyDescent="0.25">
      <c r="A52" s="7" t="s">
        <v>11</v>
      </c>
      <c r="B52" s="11" t="s">
        <v>30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88754402</v>
      </c>
      <c r="L52" s="11"/>
      <c r="M52" s="11"/>
      <c r="N52" s="12"/>
      <c r="O52" s="4"/>
    </row>
    <row r="53" spans="1:15" x14ac:dyDescent="0.25">
      <c r="A53" s="7" t="s">
        <v>11</v>
      </c>
      <c r="B53" s="11" t="s">
        <v>13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55143592</v>
      </c>
      <c r="K53" s="12">
        <v>46753801</v>
      </c>
      <c r="L53" s="11"/>
      <c r="M53" s="11"/>
      <c r="N53" s="12"/>
      <c r="O53" s="4"/>
    </row>
    <row r="54" spans="1:15" x14ac:dyDescent="0.25">
      <c r="A54" s="7" t="s">
        <v>27</v>
      </c>
      <c r="B54" s="11" t="s">
        <v>45</v>
      </c>
      <c r="C54" s="12">
        <v>0</v>
      </c>
      <c r="D54" s="12">
        <v>0</v>
      </c>
      <c r="E54" s="12">
        <v>0</v>
      </c>
      <c r="F54" s="12">
        <v>-20000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1"/>
      <c r="M54" s="11"/>
      <c r="N54" s="12"/>
      <c r="O54" s="4"/>
    </row>
    <row r="55" spans="1:15" ht="75" x14ac:dyDescent="0.25">
      <c r="A55" s="8">
        <v>2015</v>
      </c>
      <c r="B55" s="8" t="s">
        <v>42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1"/>
      <c r="M55" s="11"/>
      <c r="N55" s="31">
        <v>49797027</v>
      </c>
      <c r="O55" s="10" t="s">
        <v>78</v>
      </c>
    </row>
    <row r="56" spans="1:15" ht="75" x14ac:dyDescent="0.25">
      <c r="A56" s="8">
        <v>2016</v>
      </c>
      <c r="B56" s="8" t="s">
        <v>42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1"/>
      <c r="M56" s="11"/>
      <c r="N56" s="31">
        <v>49797027</v>
      </c>
      <c r="O56" s="10" t="s">
        <v>79</v>
      </c>
    </row>
    <row r="57" spans="1:15" ht="45" x14ac:dyDescent="0.25">
      <c r="A57" s="8">
        <v>2014</v>
      </c>
      <c r="B57" s="8" t="s">
        <v>19</v>
      </c>
      <c r="C57" s="12"/>
      <c r="D57" s="12"/>
      <c r="E57" s="12"/>
      <c r="F57" s="12"/>
      <c r="G57" s="12"/>
      <c r="H57" s="12"/>
      <c r="I57" s="12"/>
      <c r="J57" s="12"/>
      <c r="K57" s="12"/>
      <c r="L57" s="11"/>
      <c r="M57" s="11"/>
      <c r="N57" s="32" t="s">
        <v>83</v>
      </c>
      <c r="O57" s="10" t="s">
        <v>82</v>
      </c>
    </row>
    <row r="58" spans="1:15" x14ac:dyDescent="0.25">
      <c r="A58" s="7" t="s">
        <v>28</v>
      </c>
      <c r="B58" s="7"/>
      <c r="C58" s="13">
        <f t="shared" ref="C58:K58" si="0">SUM(C6:C56)</f>
        <v>150032425</v>
      </c>
      <c r="D58" s="13">
        <f t="shared" si="0"/>
        <v>253346844</v>
      </c>
      <c r="E58" s="13">
        <f t="shared" si="0"/>
        <v>529504380</v>
      </c>
      <c r="F58" s="13">
        <f t="shared" si="0"/>
        <v>293800243</v>
      </c>
      <c r="G58" s="13">
        <f t="shared" si="0"/>
        <v>439114398</v>
      </c>
      <c r="H58" s="13">
        <f t="shared" si="0"/>
        <v>420982119</v>
      </c>
      <c r="I58" s="13">
        <f t="shared" si="0"/>
        <v>405967068</v>
      </c>
      <c r="J58" s="13">
        <f t="shared" si="0"/>
        <v>352337460</v>
      </c>
      <c r="K58" s="13">
        <f t="shared" si="0"/>
        <v>206954911</v>
      </c>
      <c r="L58" s="11"/>
      <c r="M58" s="11"/>
      <c r="N58" s="13">
        <f>SUM(N6:N57)</f>
        <v>115291055</v>
      </c>
    </row>
    <row r="59" spans="1:15" x14ac:dyDescent="0.25">
      <c r="B59" s="7" t="s">
        <v>85</v>
      </c>
      <c r="C59" s="72">
        <f>SUM(C58:K58)</f>
        <v>3052039848</v>
      </c>
      <c r="D59" s="73"/>
      <c r="E59" s="73"/>
      <c r="F59" s="73"/>
      <c r="G59" s="73"/>
      <c r="H59" s="73"/>
      <c r="I59" s="73"/>
      <c r="J59" s="73"/>
      <c r="K59" s="74"/>
    </row>
    <row r="61" spans="1:15" x14ac:dyDescent="0.25">
      <c r="B61" s="45" t="s">
        <v>121</v>
      </c>
      <c r="C61" s="46">
        <f>SUM(C11:K11,C16:K17,C23:K24,C32:K33,C28:K28,C37:K38,C42:K43,C48:K49,C55:K57)</f>
        <v>1126434951</v>
      </c>
    </row>
    <row r="62" spans="1:15" x14ac:dyDescent="0.25">
      <c r="B62" s="45" t="s">
        <v>122</v>
      </c>
      <c r="C62" s="46">
        <f>SUM(C50:K54,C44:K47,C39:K41,C34:K36,C30:K31,C29:K29,C25:K27,C18:K22,C12:K15,C6:K10)</f>
        <v>1925604897</v>
      </c>
    </row>
    <row r="63" spans="1:15" x14ac:dyDescent="0.25">
      <c r="C63" s="4"/>
    </row>
  </sheetData>
  <autoFilter ref="A5:Q58"/>
  <mergeCells count="4">
    <mergeCell ref="C2:K2"/>
    <mergeCell ref="C3:K3"/>
    <mergeCell ref="C4:K4"/>
    <mergeCell ref="C59:K5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D15" sqref="D15"/>
    </sheetView>
  </sheetViews>
  <sheetFormatPr defaultRowHeight="12.75" x14ac:dyDescent="0.2"/>
  <cols>
    <col min="1" max="1" width="63.140625" style="38" bestFit="1" customWidth="1"/>
    <col min="2" max="2" width="19" style="38" bestFit="1" customWidth="1"/>
    <col min="3" max="3" width="39.7109375" style="38" bestFit="1" customWidth="1"/>
    <col min="4" max="4" width="23.7109375" style="38" bestFit="1" customWidth="1"/>
    <col min="5" max="16384" width="9.140625" style="38"/>
  </cols>
  <sheetData>
    <row r="2" spans="1:4" ht="18" customHeight="1" x14ac:dyDescent="0.2">
      <c r="A2" s="42" t="s">
        <v>11</v>
      </c>
      <c r="B2" s="87" t="s">
        <v>13</v>
      </c>
      <c r="C2" s="88"/>
      <c r="D2" s="88"/>
    </row>
    <row r="3" spans="1:4" x14ac:dyDescent="0.2">
      <c r="A3" s="41" t="s">
        <v>93</v>
      </c>
      <c r="B3" s="41" t="s">
        <v>94</v>
      </c>
      <c r="C3" s="41" t="s">
        <v>95</v>
      </c>
      <c r="D3" s="41" t="s">
        <v>119</v>
      </c>
    </row>
    <row r="4" spans="1:4" x14ac:dyDescent="0.2">
      <c r="A4" s="39" t="s">
        <v>96</v>
      </c>
      <c r="B4" s="39" t="s">
        <v>97</v>
      </c>
      <c r="C4" s="39" t="s">
        <v>98</v>
      </c>
      <c r="D4" s="43">
        <v>4223</v>
      </c>
    </row>
    <row r="5" spans="1:4" x14ac:dyDescent="0.2">
      <c r="A5" s="39" t="s">
        <v>99</v>
      </c>
      <c r="B5" s="39" t="s">
        <v>97</v>
      </c>
      <c r="C5" s="39" t="s">
        <v>100</v>
      </c>
      <c r="D5" s="43">
        <v>1676</v>
      </c>
    </row>
    <row r="6" spans="1:4" x14ac:dyDescent="0.2">
      <c r="A6" s="39" t="s">
        <v>54</v>
      </c>
      <c r="B6" s="39" t="s">
        <v>97</v>
      </c>
      <c r="C6" s="39" t="s">
        <v>101</v>
      </c>
      <c r="D6" s="43">
        <v>4799</v>
      </c>
    </row>
    <row r="7" spans="1:4" x14ac:dyDescent="0.2">
      <c r="A7" s="39" t="s">
        <v>102</v>
      </c>
      <c r="B7" s="39" t="s">
        <v>97</v>
      </c>
      <c r="C7" s="39" t="s">
        <v>103</v>
      </c>
      <c r="D7" s="43">
        <v>1927</v>
      </c>
    </row>
    <row r="8" spans="1:4" x14ac:dyDescent="0.2">
      <c r="A8" s="39" t="s">
        <v>104</v>
      </c>
      <c r="B8" s="39" t="s">
        <v>97</v>
      </c>
      <c r="C8" s="39" t="s">
        <v>105</v>
      </c>
      <c r="D8" s="43">
        <v>1346</v>
      </c>
    </row>
    <row r="9" spans="1:4" x14ac:dyDescent="0.2">
      <c r="A9" s="39" t="s">
        <v>106</v>
      </c>
      <c r="B9" s="39" t="s">
        <v>97</v>
      </c>
      <c r="C9" s="39" t="s">
        <v>107</v>
      </c>
      <c r="D9" s="43">
        <v>1801</v>
      </c>
    </row>
    <row r="10" spans="1:4" x14ac:dyDescent="0.2">
      <c r="A10" s="39" t="s">
        <v>108</v>
      </c>
      <c r="B10" s="39" t="s">
        <v>97</v>
      </c>
      <c r="C10" s="39" t="s">
        <v>109</v>
      </c>
      <c r="D10" s="43">
        <v>325</v>
      </c>
    </row>
    <row r="11" spans="1:4" x14ac:dyDescent="0.2">
      <c r="A11" s="39" t="s">
        <v>110</v>
      </c>
      <c r="B11" s="39" t="s">
        <v>97</v>
      </c>
      <c r="C11" s="39" t="s">
        <v>111</v>
      </c>
      <c r="D11" s="43">
        <v>1446</v>
      </c>
    </row>
    <row r="12" spans="1:4" x14ac:dyDescent="0.2">
      <c r="A12" s="39" t="s">
        <v>112</v>
      </c>
      <c r="B12" s="39" t="s">
        <v>97</v>
      </c>
      <c r="C12" s="39" t="s">
        <v>113</v>
      </c>
      <c r="D12" s="43">
        <v>1082</v>
      </c>
    </row>
    <row r="13" spans="1:4" x14ac:dyDescent="0.2">
      <c r="A13" s="39" t="s">
        <v>114</v>
      </c>
      <c r="B13" s="39" t="s">
        <v>97</v>
      </c>
      <c r="C13" s="39" t="s">
        <v>115</v>
      </c>
      <c r="D13" s="43">
        <v>2453</v>
      </c>
    </row>
    <row r="14" spans="1:4" x14ac:dyDescent="0.2">
      <c r="A14" s="39" t="s">
        <v>116</v>
      </c>
      <c r="B14" s="39" t="s">
        <v>117</v>
      </c>
      <c r="C14" s="39" t="s">
        <v>118</v>
      </c>
      <c r="D14" s="43">
        <v>267</v>
      </c>
    </row>
    <row r="15" spans="1:4" x14ac:dyDescent="0.2">
      <c r="A15" s="41" t="s">
        <v>120</v>
      </c>
      <c r="B15" s="40"/>
      <c r="C15" s="40"/>
      <c r="D15" s="44">
        <f>SUM(D4:D14)</f>
        <v>21345</v>
      </c>
    </row>
  </sheetData>
  <mergeCells count="1"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54" zoomScaleNormal="154" workbookViewId="0">
      <selection activeCell="B14" sqref="B14:D14"/>
    </sheetView>
  </sheetViews>
  <sheetFormatPr defaultRowHeight="12.75" x14ac:dyDescent="0.2"/>
  <cols>
    <col min="1" max="1" width="37.7109375" bestFit="1" customWidth="1"/>
    <col min="2" max="2" width="20" customWidth="1"/>
    <col min="3" max="3" width="20.28515625" customWidth="1"/>
    <col min="4" max="4" width="23.5703125" bestFit="1" customWidth="1"/>
  </cols>
  <sheetData>
    <row r="1" spans="1:4" x14ac:dyDescent="0.2">
      <c r="A1" s="89" t="s">
        <v>123</v>
      </c>
      <c r="B1" s="90"/>
      <c r="C1" s="90"/>
      <c r="D1" s="91"/>
    </row>
    <row r="2" spans="1:4" x14ac:dyDescent="0.2">
      <c r="A2" s="50" t="s">
        <v>71</v>
      </c>
      <c r="B2" s="48" t="s">
        <v>124</v>
      </c>
      <c r="C2" s="48" t="s">
        <v>125</v>
      </c>
      <c r="D2" s="51" t="s">
        <v>126</v>
      </c>
    </row>
    <row r="3" spans="1:4" ht="15" x14ac:dyDescent="0.25">
      <c r="A3" s="35" t="s">
        <v>54</v>
      </c>
      <c r="B3" s="47">
        <v>2006652845</v>
      </c>
      <c r="C3" s="47">
        <v>4649090807</v>
      </c>
      <c r="D3" s="54">
        <f>SUM(B3:C3)</f>
        <v>6655743652</v>
      </c>
    </row>
    <row r="4" spans="1:4" ht="15" x14ac:dyDescent="0.25">
      <c r="A4" s="35" t="s">
        <v>53</v>
      </c>
      <c r="B4" s="47">
        <v>285650017</v>
      </c>
      <c r="C4" s="47">
        <v>788345334</v>
      </c>
      <c r="D4" s="54">
        <f>SUM(B4:C4)</f>
        <v>1073995351</v>
      </c>
    </row>
    <row r="5" spans="1:4" ht="15" x14ac:dyDescent="0.25">
      <c r="A5" s="35" t="s">
        <v>55</v>
      </c>
      <c r="B5" s="47">
        <v>124227440</v>
      </c>
      <c r="C5" s="47">
        <v>215292088</v>
      </c>
      <c r="D5" s="54">
        <f t="shared" ref="D5:D13" si="0">SUM(B5:C5)</f>
        <v>339519528</v>
      </c>
    </row>
    <row r="6" spans="1:4" ht="15" x14ac:dyDescent="0.25">
      <c r="A6" s="35" t="s">
        <v>56</v>
      </c>
      <c r="B6" s="47">
        <v>40815117</v>
      </c>
      <c r="C6" s="47">
        <v>67352764</v>
      </c>
      <c r="D6" s="54">
        <f t="shared" si="0"/>
        <v>108167881</v>
      </c>
    </row>
    <row r="7" spans="1:4" ht="15" x14ac:dyDescent="0.25">
      <c r="A7" s="35" t="s">
        <v>81</v>
      </c>
      <c r="B7" s="47">
        <v>614779022</v>
      </c>
      <c r="C7" s="47">
        <v>2259795716</v>
      </c>
      <c r="D7" s="54">
        <f t="shared" si="0"/>
        <v>2874574738</v>
      </c>
    </row>
    <row r="8" spans="1:4" ht="15" x14ac:dyDescent="0.25">
      <c r="A8" s="35" t="s">
        <v>58</v>
      </c>
      <c r="B8" s="47">
        <v>270602355</v>
      </c>
      <c r="C8" s="47">
        <v>846834309</v>
      </c>
      <c r="D8" s="54">
        <f t="shared" si="0"/>
        <v>1117436664</v>
      </c>
    </row>
    <row r="9" spans="1:4" ht="15" x14ac:dyDescent="0.25">
      <c r="A9" s="35" t="s">
        <v>61</v>
      </c>
      <c r="B9" s="47">
        <v>705744141</v>
      </c>
      <c r="C9" s="47">
        <v>1858198738</v>
      </c>
      <c r="D9" s="54">
        <f t="shared" si="0"/>
        <v>2563942879</v>
      </c>
    </row>
    <row r="10" spans="1:4" ht="15" x14ac:dyDescent="0.25">
      <c r="A10" s="35" t="s">
        <v>66</v>
      </c>
      <c r="B10" s="47">
        <v>735934457</v>
      </c>
      <c r="C10" s="47">
        <v>1482753078</v>
      </c>
      <c r="D10" s="54">
        <f t="shared" si="0"/>
        <v>2218687535</v>
      </c>
    </row>
    <row r="11" spans="1:4" ht="15" x14ac:dyDescent="0.25">
      <c r="A11" s="35" t="s">
        <v>67</v>
      </c>
      <c r="B11" s="47">
        <v>0</v>
      </c>
      <c r="C11" s="47">
        <v>254218663</v>
      </c>
      <c r="D11" s="54">
        <f t="shared" si="0"/>
        <v>254218663</v>
      </c>
    </row>
    <row r="12" spans="1:4" ht="15" x14ac:dyDescent="0.25">
      <c r="A12" s="35" t="s">
        <v>70</v>
      </c>
      <c r="B12" s="47">
        <v>2194417269</v>
      </c>
      <c r="C12" s="47">
        <v>3793163627</v>
      </c>
      <c r="D12" s="54">
        <f t="shared" si="0"/>
        <v>5987580896</v>
      </c>
    </row>
    <row r="13" spans="1:4" ht="15.75" thickBot="1" x14ac:dyDescent="0.3">
      <c r="A13" s="52" t="s">
        <v>72</v>
      </c>
      <c r="B13" s="53">
        <v>1126434951</v>
      </c>
      <c r="C13" s="53">
        <v>1925604897</v>
      </c>
      <c r="D13" s="55">
        <f t="shared" si="0"/>
        <v>3052039848</v>
      </c>
    </row>
    <row r="14" spans="1:4" x14ac:dyDescent="0.2">
      <c r="B14" s="56">
        <f>SUM(B3:B13)</f>
        <v>8105257614</v>
      </c>
      <c r="C14" s="56">
        <f>SUM(C3:C13)</f>
        <v>18140650021</v>
      </c>
      <c r="D14" s="49">
        <f>SUM(D3:D13)</f>
        <v>26245907635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topLeftCell="A37" workbookViewId="0">
      <selection activeCell="C52" sqref="C52"/>
    </sheetView>
  </sheetViews>
  <sheetFormatPr defaultColWidth="10.7109375" defaultRowHeight="15" x14ac:dyDescent="0.25"/>
  <cols>
    <col min="1" max="1" width="15.5703125" style="10" customWidth="1"/>
    <col min="2" max="2" width="68" style="2" customWidth="1"/>
    <col min="3" max="3" width="12.7109375" style="2" bestFit="1" customWidth="1"/>
    <col min="4" max="4" width="11.28515625" style="2" bestFit="1" customWidth="1"/>
    <col min="5" max="5" width="12.42578125" style="2" bestFit="1" customWidth="1"/>
    <col min="6" max="6" width="11.28515625" style="2" bestFit="1" customWidth="1"/>
    <col min="7" max="10" width="12.42578125" style="2" bestFit="1" customWidth="1"/>
    <col min="11" max="11" width="11.28515625" style="2" bestFit="1" customWidth="1"/>
    <col min="12" max="12" width="15.42578125" style="2" bestFit="1" customWidth="1"/>
    <col min="13" max="13" width="12.85546875" style="2" bestFit="1" customWidth="1"/>
    <col min="14" max="14" width="10.7109375" style="2"/>
    <col min="15" max="15" width="11.140625" style="2" bestFit="1" customWidth="1"/>
    <col min="16" max="16384" width="10.7109375" style="2"/>
  </cols>
  <sheetData>
    <row r="1" spans="1:17" x14ac:dyDescent="0.25">
      <c r="A1" s="2" t="s">
        <v>0</v>
      </c>
      <c r="B1" s="2" t="s">
        <v>53</v>
      </c>
      <c r="J1" s="3"/>
      <c r="K1" s="4"/>
      <c r="L1" s="4"/>
      <c r="M1" s="4"/>
      <c r="N1" s="4"/>
      <c r="O1" s="4"/>
      <c r="P1" s="4"/>
      <c r="Q1" s="4"/>
    </row>
    <row r="2" spans="1:17" ht="15" customHeight="1" x14ac:dyDescent="0.25">
      <c r="A2" s="5"/>
      <c r="B2" s="5"/>
      <c r="C2" s="66" t="s">
        <v>1</v>
      </c>
      <c r="D2" s="67"/>
      <c r="E2" s="67"/>
      <c r="F2" s="67"/>
      <c r="G2" s="67"/>
      <c r="H2" s="67"/>
      <c r="I2" s="67"/>
      <c r="J2" s="67"/>
      <c r="K2" s="68"/>
      <c r="L2" s="4"/>
      <c r="M2" s="4"/>
      <c r="N2" s="4"/>
      <c r="O2" s="4"/>
      <c r="P2" s="4"/>
      <c r="Q2" s="4"/>
    </row>
    <row r="3" spans="1:17" x14ac:dyDescent="0.25">
      <c r="A3" s="6"/>
      <c r="B3" s="6"/>
      <c r="C3" s="69" t="s">
        <v>51</v>
      </c>
      <c r="D3" s="70"/>
      <c r="E3" s="70"/>
      <c r="F3" s="70"/>
      <c r="G3" s="70"/>
      <c r="H3" s="70"/>
      <c r="I3" s="70"/>
      <c r="J3" s="70"/>
      <c r="K3" s="71"/>
    </row>
    <row r="4" spans="1:17" ht="143.2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73</v>
      </c>
      <c r="M4" s="6" t="s">
        <v>74</v>
      </c>
      <c r="N4" s="6" t="s">
        <v>77</v>
      </c>
    </row>
    <row r="5" spans="1:17" s="20" customFormat="1" x14ac:dyDescent="0.25">
      <c r="A5" s="24" t="s">
        <v>3</v>
      </c>
      <c r="B5" s="24" t="s">
        <v>13</v>
      </c>
      <c r="C5" s="25">
        <v>24162263</v>
      </c>
      <c r="D5" s="25">
        <v>0</v>
      </c>
      <c r="E5" s="25">
        <v>-446144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18"/>
      <c r="M5" s="18"/>
      <c r="N5" s="18"/>
      <c r="O5" s="29"/>
    </row>
    <row r="6" spans="1:17" x14ac:dyDescent="0.25">
      <c r="A6" s="8" t="s">
        <v>4</v>
      </c>
      <c r="B6" s="8" t="s">
        <v>14</v>
      </c>
      <c r="C6" s="9">
        <v>6411314</v>
      </c>
      <c r="D6" s="9">
        <v>9750000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1"/>
      <c r="M6" s="11"/>
      <c r="N6" s="11"/>
      <c r="O6" s="29"/>
    </row>
    <row r="7" spans="1:17" s="20" customFormat="1" x14ac:dyDescent="0.25">
      <c r="A7" s="24" t="s">
        <v>4</v>
      </c>
      <c r="B7" s="24" t="s">
        <v>13</v>
      </c>
      <c r="C7" s="25">
        <v>52375058</v>
      </c>
      <c r="D7" s="25">
        <v>22350875</v>
      </c>
      <c r="E7" s="25">
        <v>-158687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18"/>
      <c r="M7" s="18"/>
      <c r="N7" s="18"/>
      <c r="O7" s="29"/>
    </row>
    <row r="8" spans="1:17" s="20" customFormat="1" x14ac:dyDescent="0.25">
      <c r="A8" s="24" t="s">
        <v>5</v>
      </c>
      <c r="B8" s="24" t="s">
        <v>15</v>
      </c>
      <c r="C8" s="25">
        <v>0</v>
      </c>
      <c r="D8" s="25">
        <v>472638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18"/>
      <c r="M8" s="18"/>
      <c r="N8" s="18"/>
      <c r="O8" s="29"/>
    </row>
    <row r="9" spans="1:17" s="20" customFormat="1" x14ac:dyDescent="0.25">
      <c r="A9" s="24" t="s">
        <v>5</v>
      </c>
      <c r="B9" s="24" t="s">
        <v>16</v>
      </c>
      <c r="C9" s="25">
        <v>0</v>
      </c>
      <c r="D9" s="25">
        <v>300000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18"/>
      <c r="M9" s="18"/>
      <c r="N9" s="18"/>
      <c r="O9" s="29"/>
    </row>
    <row r="10" spans="1:17" s="20" customFormat="1" x14ac:dyDescent="0.25">
      <c r="A10" s="24" t="s">
        <v>5</v>
      </c>
      <c r="B10" s="24" t="s">
        <v>17</v>
      </c>
      <c r="C10" s="25">
        <v>0</v>
      </c>
      <c r="D10" s="25">
        <v>0</v>
      </c>
      <c r="E10" s="25">
        <v>20594745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18"/>
      <c r="M10" s="18"/>
      <c r="N10" s="18"/>
      <c r="O10" s="29"/>
    </row>
    <row r="11" spans="1:17" s="20" customFormat="1" x14ac:dyDescent="0.25">
      <c r="A11" s="24" t="s">
        <v>5</v>
      </c>
      <c r="B11" s="24" t="s">
        <v>18</v>
      </c>
      <c r="C11" s="25">
        <v>0</v>
      </c>
      <c r="D11" s="25">
        <v>242800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8"/>
      <c r="M11" s="18"/>
      <c r="N11" s="18"/>
      <c r="O11" s="29"/>
    </row>
    <row r="12" spans="1:17" s="20" customFormat="1" x14ac:dyDescent="0.25">
      <c r="A12" s="24" t="s">
        <v>5</v>
      </c>
      <c r="B12" s="24" t="s">
        <v>13</v>
      </c>
      <c r="C12" s="25">
        <v>0</v>
      </c>
      <c r="D12" s="25">
        <v>64070359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8"/>
      <c r="M12" s="18"/>
      <c r="N12" s="18"/>
      <c r="O12" s="29"/>
    </row>
    <row r="13" spans="1:17" s="20" customFormat="1" x14ac:dyDescent="0.25">
      <c r="A13" s="24" t="s">
        <v>6</v>
      </c>
      <c r="B13" s="24" t="s">
        <v>15</v>
      </c>
      <c r="C13" s="25">
        <v>0</v>
      </c>
      <c r="D13" s="25">
        <v>0</v>
      </c>
      <c r="E13" s="25">
        <v>496798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18"/>
      <c r="M13" s="18"/>
      <c r="N13" s="18"/>
      <c r="O13" s="29"/>
    </row>
    <row r="14" spans="1:17" s="20" customFormat="1" x14ac:dyDescent="0.25">
      <c r="A14" s="24" t="s">
        <v>6</v>
      </c>
      <c r="B14" s="24" t="s">
        <v>19</v>
      </c>
      <c r="C14" s="25">
        <v>0</v>
      </c>
      <c r="D14" s="25">
        <v>0</v>
      </c>
      <c r="E14" s="25">
        <v>0</v>
      </c>
      <c r="F14" s="25">
        <v>4661496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8"/>
      <c r="M14" s="18"/>
      <c r="N14" s="18"/>
      <c r="O14" s="29"/>
    </row>
    <row r="15" spans="1:17" s="20" customFormat="1" x14ac:dyDescent="0.25">
      <c r="A15" s="24" t="s">
        <v>6</v>
      </c>
      <c r="B15" s="24" t="s">
        <v>20</v>
      </c>
      <c r="C15" s="25">
        <v>0</v>
      </c>
      <c r="D15" s="25">
        <v>0</v>
      </c>
      <c r="E15" s="25">
        <v>0</v>
      </c>
      <c r="F15" s="25">
        <v>748090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8"/>
      <c r="M15" s="18"/>
      <c r="N15" s="18"/>
      <c r="O15" s="29"/>
    </row>
    <row r="16" spans="1:17" x14ac:dyDescent="0.25">
      <c r="A16" s="8" t="s">
        <v>6</v>
      </c>
      <c r="B16" s="8" t="s">
        <v>14</v>
      </c>
      <c r="C16" s="9">
        <v>0</v>
      </c>
      <c r="D16" s="9">
        <v>0</v>
      </c>
      <c r="E16" s="9">
        <v>17694575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7">
        <v>33855889</v>
      </c>
      <c r="M16" s="11" t="s">
        <v>75</v>
      </c>
      <c r="N16" s="11"/>
      <c r="O16" s="29"/>
    </row>
    <row r="17" spans="1:15" s="20" customFormat="1" x14ac:dyDescent="0.25">
      <c r="A17" s="24" t="s">
        <v>6</v>
      </c>
      <c r="B17" s="24" t="s">
        <v>21</v>
      </c>
      <c r="C17" s="25">
        <v>0</v>
      </c>
      <c r="D17" s="25">
        <v>0</v>
      </c>
      <c r="E17" s="25">
        <v>0</v>
      </c>
      <c r="F17" s="25">
        <v>1033480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18"/>
      <c r="M17" s="18"/>
      <c r="N17" s="18"/>
      <c r="O17" s="29"/>
    </row>
    <row r="18" spans="1:15" s="20" customFormat="1" x14ac:dyDescent="0.25">
      <c r="A18" s="24" t="s">
        <v>6</v>
      </c>
      <c r="B18" s="24" t="s">
        <v>13</v>
      </c>
      <c r="C18" s="25">
        <v>0</v>
      </c>
      <c r="D18" s="25">
        <v>0</v>
      </c>
      <c r="E18" s="25">
        <v>78910871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8"/>
      <c r="M18" s="18"/>
      <c r="N18" s="18"/>
      <c r="O18" s="29"/>
    </row>
    <row r="19" spans="1:15" s="20" customFormat="1" x14ac:dyDescent="0.25">
      <c r="A19" s="24" t="s">
        <v>7</v>
      </c>
      <c r="B19" s="24" t="s">
        <v>22</v>
      </c>
      <c r="C19" s="25">
        <v>0</v>
      </c>
      <c r="D19" s="25">
        <v>0</v>
      </c>
      <c r="E19" s="25">
        <v>0</v>
      </c>
      <c r="F19" s="25">
        <v>0</v>
      </c>
      <c r="G19" s="25">
        <v>41640348</v>
      </c>
      <c r="H19" s="25">
        <v>0</v>
      </c>
      <c r="I19" s="25">
        <v>0</v>
      </c>
      <c r="J19" s="25">
        <v>0</v>
      </c>
      <c r="K19" s="25">
        <v>0</v>
      </c>
      <c r="L19" s="18"/>
      <c r="M19" s="18"/>
      <c r="N19" s="18"/>
      <c r="O19" s="29"/>
    </row>
    <row r="20" spans="1:15" s="20" customFormat="1" x14ac:dyDescent="0.25">
      <c r="A20" s="24" t="s">
        <v>7</v>
      </c>
      <c r="B20" s="24" t="s">
        <v>19</v>
      </c>
      <c r="C20" s="25">
        <v>0</v>
      </c>
      <c r="D20" s="25">
        <v>0</v>
      </c>
      <c r="E20" s="25">
        <v>0</v>
      </c>
      <c r="F20" s="25">
        <v>0</v>
      </c>
      <c r="G20" s="25">
        <v>1139716</v>
      </c>
      <c r="H20" s="25">
        <v>0</v>
      </c>
      <c r="I20" s="25">
        <v>0</v>
      </c>
      <c r="J20" s="25">
        <v>0</v>
      </c>
      <c r="K20" s="25">
        <v>0</v>
      </c>
      <c r="L20" s="18"/>
      <c r="M20" s="18"/>
      <c r="N20" s="18"/>
      <c r="O20" s="29"/>
    </row>
    <row r="21" spans="1:15" s="20" customFormat="1" x14ac:dyDescent="0.25">
      <c r="A21" s="24" t="s">
        <v>7</v>
      </c>
      <c r="B21" s="24" t="s">
        <v>20</v>
      </c>
      <c r="C21" s="25">
        <v>0</v>
      </c>
      <c r="D21" s="25">
        <v>0</v>
      </c>
      <c r="E21" s="25">
        <v>0</v>
      </c>
      <c r="F21" s="25">
        <v>678213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8"/>
      <c r="M21" s="18"/>
      <c r="N21" s="18"/>
      <c r="O21" s="29"/>
    </row>
    <row r="22" spans="1:15" s="20" customFormat="1" x14ac:dyDescent="0.25">
      <c r="A22" s="24" t="s">
        <v>7</v>
      </c>
      <c r="B22" s="24" t="s">
        <v>18</v>
      </c>
      <c r="C22" s="25">
        <v>0</v>
      </c>
      <c r="D22" s="25">
        <v>0</v>
      </c>
      <c r="E22" s="25">
        <v>0</v>
      </c>
      <c r="F22" s="25">
        <v>0</v>
      </c>
      <c r="G22" s="25">
        <v>1508620</v>
      </c>
      <c r="H22" s="25">
        <v>0</v>
      </c>
      <c r="I22" s="25">
        <v>0</v>
      </c>
      <c r="J22" s="25">
        <v>0</v>
      </c>
      <c r="K22" s="25">
        <v>0</v>
      </c>
      <c r="L22" s="18"/>
      <c r="M22" s="18"/>
      <c r="N22" s="18"/>
      <c r="O22" s="29"/>
    </row>
    <row r="23" spans="1:15" s="20" customFormat="1" x14ac:dyDescent="0.25">
      <c r="A23" s="24" t="s">
        <v>7</v>
      </c>
      <c r="B23" s="24" t="s">
        <v>13</v>
      </c>
      <c r="C23" s="25">
        <v>0</v>
      </c>
      <c r="D23" s="25">
        <v>0</v>
      </c>
      <c r="E23" s="25">
        <v>0</v>
      </c>
      <c r="F23" s="25">
        <v>84455066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18"/>
      <c r="M23" s="18"/>
      <c r="N23" s="18"/>
      <c r="O23" s="29"/>
    </row>
    <row r="24" spans="1:15" s="20" customFormat="1" x14ac:dyDescent="0.25">
      <c r="A24" s="24" t="s">
        <v>8</v>
      </c>
      <c r="B24" s="24" t="s">
        <v>22</v>
      </c>
      <c r="C24" s="25">
        <v>0</v>
      </c>
      <c r="D24" s="25">
        <v>0</v>
      </c>
      <c r="E24" s="25">
        <v>0</v>
      </c>
      <c r="F24" s="25">
        <v>0</v>
      </c>
      <c r="G24" s="25">
        <v>41104344</v>
      </c>
      <c r="H24" s="25">
        <v>0</v>
      </c>
      <c r="I24" s="25">
        <v>0</v>
      </c>
      <c r="J24" s="25">
        <v>0</v>
      </c>
      <c r="K24" s="25">
        <v>0</v>
      </c>
      <c r="L24" s="18"/>
      <c r="M24" s="18"/>
      <c r="N24" s="18"/>
      <c r="O24" s="29"/>
    </row>
    <row r="25" spans="1:15" s="20" customFormat="1" x14ac:dyDescent="0.25">
      <c r="A25" s="24" t="s">
        <v>8</v>
      </c>
      <c r="B25" s="24" t="s">
        <v>19</v>
      </c>
      <c r="C25" s="25">
        <v>0</v>
      </c>
      <c r="D25" s="25">
        <v>0</v>
      </c>
      <c r="E25" s="25">
        <v>0</v>
      </c>
      <c r="F25" s="25">
        <v>0</v>
      </c>
      <c r="G25" s="25">
        <v>2681741</v>
      </c>
      <c r="H25" s="25">
        <v>0</v>
      </c>
      <c r="I25" s="25">
        <v>0</v>
      </c>
      <c r="J25" s="25">
        <v>0</v>
      </c>
      <c r="K25" s="25">
        <v>0</v>
      </c>
      <c r="L25" s="18"/>
      <c r="M25" s="18"/>
      <c r="N25" s="18"/>
      <c r="O25" s="29"/>
    </row>
    <row r="26" spans="1:15" s="20" customFormat="1" x14ac:dyDescent="0.25">
      <c r="A26" s="24" t="s">
        <v>8</v>
      </c>
      <c r="B26" s="24" t="s">
        <v>20</v>
      </c>
      <c r="C26" s="25">
        <v>0</v>
      </c>
      <c r="D26" s="25">
        <v>0</v>
      </c>
      <c r="E26" s="25">
        <v>0</v>
      </c>
      <c r="F26" s="25">
        <v>0</v>
      </c>
      <c r="G26" s="25">
        <v>764696</v>
      </c>
      <c r="H26" s="25">
        <v>0</v>
      </c>
      <c r="I26" s="25">
        <v>0</v>
      </c>
      <c r="J26" s="25">
        <v>0</v>
      </c>
      <c r="K26" s="25">
        <v>0</v>
      </c>
      <c r="L26" s="18"/>
      <c r="M26" s="18"/>
      <c r="N26" s="18"/>
      <c r="O26" s="29"/>
    </row>
    <row r="27" spans="1:15" s="20" customFormat="1" x14ac:dyDescent="0.25">
      <c r="A27" s="24" t="s">
        <v>8</v>
      </c>
      <c r="B27" s="24" t="s">
        <v>23</v>
      </c>
      <c r="C27" s="25">
        <v>0</v>
      </c>
      <c r="D27" s="25">
        <v>0</v>
      </c>
      <c r="E27" s="25">
        <v>0</v>
      </c>
      <c r="F27" s="25">
        <v>0</v>
      </c>
      <c r="G27" s="25">
        <v>40000</v>
      </c>
      <c r="H27" s="25">
        <v>0</v>
      </c>
      <c r="I27" s="25">
        <v>0</v>
      </c>
      <c r="J27" s="25">
        <v>0</v>
      </c>
      <c r="K27" s="25">
        <v>0</v>
      </c>
      <c r="L27" s="18"/>
      <c r="M27" s="18"/>
      <c r="N27" s="18"/>
      <c r="O27" s="29"/>
    </row>
    <row r="28" spans="1:15" s="20" customFormat="1" x14ac:dyDescent="0.25">
      <c r="A28" s="24" t="s">
        <v>8</v>
      </c>
      <c r="B28" s="24" t="s">
        <v>13</v>
      </c>
      <c r="C28" s="25">
        <v>0</v>
      </c>
      <c r="D28" s="25">
        <v>0</v>
      </c>
      <c r="E28" s="25">
        <v>0</v>
      </c>
      <c r="F28" s="25">
        <v>0</v>
      </c>
      <c r="G28" s="25">
        <v>50573406</v>
      </c>
      <c r="H28" s="25">
        <v>52189020</v>
      </c>
      <c r="I28" s="25">
        <v>0</v>
      </c>
      <c r="J28" s="25">
        <v>0</v>
      </c>
      <c r="K28" s="25">
        <v>0</v>
      </c>
      <c r="L28" s="18"/>
      <c r="M28" s="18"/>
      <c r="N28" s="18"/>
      <c r="O28" s="29"/>
    </row>
    <row r="29" spans="1:15" s="20" customFormat="1" x14ac:dyDescent="0.25">
      <c r="A29" s="24" t="s">
        <v>9</v>
      </c>
      <c r="B29" s="24" t="s">
        <v>22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45629065</v>
      </c>
      <c r="I29" s="25">
        <v>0</v>
      </c>
      <c r="J29" s="25">
        <v>0</v>
      </c>
      <c r="K29" s="25">
        <v>0</v>
      </c>
      <c r="L29" s="18"/>
      <c r="M29" s="18"/>
      <c r="N29" s="18"/>
      <c r="O29" s="29"/>
    </row>
    <row r="30" spans="1:15" s="20" customFormat="1" x14ac:dyDescent="0.25">
      <c r="A30" s="24" t="s">
        <v>9</v>
      </c>
      <c r="B30" s="24" t="s">
        <v>19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2241944</v>
      </c>
      <c r="J30" s="25">
        <v>0</v>
      </c>
      <c r="K30" s="25">
        <v>0</v>
      </c>
      <c r="L30" s="18"/>
      <c r="M30" s="18"/>
      <c r="N30" s="18"/>
      <c r="O30" s="29"/>
    </row>
    <row r="31" spans="1:15" s="20" customFormat="1" x14ac:dyDescent="0.25">
      <c r="A31" s="24" t="s">
        <v>9</v>
      </c>
      <c r="B31" s="24" t="s">
        <v>20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804176</v>
      </c>
      <c r="J31" s="25">
        <v>0</v>
      </c>
      <c r="K31" s="25">
        <v>0</v>
      </c>
      <c r="L31" s="18"/>
      <c r="M31" s="18"/>
      <c r="N31" s="18"/>
      <c r="O31" s="29"/>
    </row>
    <row r="32" spans="1:15" s="20" customFormat="1" x14ac:dyDescent="0.25">
      <c r="A32" s="24" t="s">
        <v>9</v>
      </c>
      <c r="B32" s="24" t="s">
        <v>24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4790755</v>
      </c>
      <c r="J32" s="25">
        <v>0</v>
      </c>
      <c r="K32" s="25">
        <v>0</v>
      </c>
      <c r="L32" s="18"/>
      <c r="M32" s="18"/>
      <c r="N32" s="18"/>
      <c r="O32" s="29"/>
    </row>
    <row r="33" spans="1:15" s="20" customFormat="1" x14ac:dyDescent="0.25">
      <c r="A33" s="24" t="s">
        <v>9</v>
      </c>
      <c r="B33" s="24" t="s">
        <v>16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217600</v>
      </c>
      <c r="J33" s="25">
        <v>0</v>
      </c>
      <c r="K33" s="25">
        <v>0</v>
      </c>
      <c r="L33" s="18"/>
      <c r="M33" s="18"/>
      <c r="N33" s="18"/>
      <c r="O33" s="29"/>
    </row>
    <row r="34" spans="1:15" s="20" customFormat="1" x14ac:dyDescent="0.25">
      <c r="A34" s="24" t="s">
        <v>9</v>
      </c>
      <c r="B34" s="24" t="s">
        <v>13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50906249</v>
      </c>
      <c r="I34" s="25">
        <v>53152523</v>
      </c>
      <c r="J34" s="25">
        <v>0</v>
      </c>
      <c r="K34" s="25">
        <v>0</v>
      </c>
      <c r="L34" s="18"/>
      <c r="M34" s="18"/>
      <c r="N34" s="18"/>
      <c r="O34" s="29"/>
    </row>
    <row r="35" spans="1:15" s="20" customFormat="1" x14ac:dyDescent="0.25">
      <c r="A35" s="24" t="s">
        <v>10</v>
      </c>
      <c r="B35" s="24" t="s">
        <v>22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43925146</v>
      </c>
      <c r="K35" s="25">
        <v>0</v>
      </c>
      <c r="L35" s="18"/>
      <c r="M35" s="18"/>
      <c r="N35" s="18"/>
      <c r="O35" s="29"/>
    </row>
    <row r="36" spans="1:15" s="20" customFormat="1" x14ac:dyDescent="0.25">
      <c r="A36" s="24" t="s">
        <v>10</v>
      </c>
      <c r="B36" s="24" t="s">
        <v>25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3711093</v>
      </c>
      <c r="K36" s="25">
        <v>0</v>
      </c>
      <c r="L36" s="18"/>
      <c r="M36" s="18"/>
      <c r="N36" s="18"/>
      <c r="O36" s="29"/>
    </row>
    <row r="37" spans="1:15" s="20" customFormat="1" x14ac:dyDescent="0.25">
      <c r="A37" s="24" t="s">
        <v>10</v>
      </c>
      <c r="B37" s="24" t="s">
        <v>26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1098022</v>
      </c>
      <c r="J37" s="25">
        <v>0</v>
      </c>
      <c r="K37" s="25">
        <v>0</v>
      </c>
      <c r="L37" s="18"/>
      <c r="M37" s="18"/>
      <c r="N37" s="18"/>
      <c r="O37" s="29"/>
    </row>
    <row r="38" spans="1:15" s="20" customFormat="1" x14ac:dyDescent="0.25">
      <c r="A38" s="24" t="s">
        <v>10</v>
      </c>
      <c r="B38" s="24" t="s">
        <v>19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2202135</v>
      </c>
      <c r="K38" s="25">
        <v>0</v>
      </c>
      <c r="L38" s="18"/>
      <c r="M38" s="18"/>
      <c r="N38" s="18"/>
      <c r="O38" s="29"/>
    </row>
    <row r="39" spans="1:15" s="20" customFormat="1" x14ac:dyDescent="0.25">
      <c r="A39" s="24" t="s">
        <v>10</v>
      </c>
      <c r="B39" s="24" t="s">
        <v>24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4864490</v>
      </c>
      <c r="K39" s="25">
        <v>0</v>
      </c>
      <c r="L39" s="18"/>
      <c r="M39" s="18"/>
      <c r="N39" s="18"/>
      <c r="O39" s="29"/>
    </row>
    <row r="40" spans="1:15" s="20" customFormat="1" x14ac:dyDescent="0.25">
      <c r="A40" s="24" t="s">
        <v>10</v>
      </c>
      <c r="B40" s="24" t="s">
        <v>13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58606273</v>
      </c>
      <c r="J40" s="25">
        <v>58863411</v>
      </c>
      <c r="K40" s="25">
        <v>0</v>
      </c>
      <c r="L40" s="18"/>
      <c r="M40" s="18"/>
      <c r="N40" s="18"/>
      <c r="O40" s="29"/>
    </row>
    <row r="41" spans="1:15" s="20" customFormat="1" x14ac:dyDescent="0.25">
      <c r="A41" s="24" t="s">
        <v>11</v>
      </c>
      <c r="B41" s="24" t="s">
        <v>22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41580596</v>
      </c>
      <c r="L41" s="18"/>
      <c r="M41" s="18"/>
      <c r="N41" s="18"/>
      <c r="O41" s="29"/>
    </row>
    <row r="42" spans="1:15" s="20" customFormat="1" x14ac:dyDescent="0.25">
      <c r="A42" s="24" t="s">
        <v>11</v>
      </c>
      <c r="B42" s="24" t="s">
        <v>26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1083595</v>
      </c>
      <c r="K42" s="25">
        <v>0</v>
      </c>
      <c r="L42" s="18"/>
      <c r="M42" s="18"/>
      <c r="N42" s="18"/>
      <c r="O42" s="29"/>
    </row>
    <row r="43" spans="1:15" s="20" customFormat="1" x14ac:dyDescent="0.25">
      <c r="A43" s="24" t="s">
        <v>11</v>
      </c>
      <c r="B43" s="24" t="s">
        <v>20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515592</v>
      </c>
      <c r="L43" s="18"/>
      <c r="M43" s="18"/>
      <c r="N43" s="18"/>
      <c r="O43" s="29"/>
    </row>
    <row r="44" spans="1:15" s="20" customFormat="1" x14ac:dyDescent="0.25">
      <c r="A44" s="24" t="s">
        <v>11</v>
      </c>
      <c r="B44" s="24" t="s">
        <v>24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5013075</v>
      </c>
      <c r="K44" s="25">
        <v>0</v>
      </c>
      <c r="L44" s="18"/>
      <c r="M44" s="18"/>
      <c r="N44" s="18"/>
      <c r="O44" s="29"/>
    </row>
    <row r="45" spans="1:15" s="20" customFormat="1" x14ac:dyDescent="0.25">
      <c r="A45" s="24" t="s">
        <v>11</v>
      </c>
      <c r="B45" s="24" t="s">
        <v>23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25400</v>
      </c>
      <c r="K45" s="25">
        <v>0</v>
      </c>
      <c r="L45" s="18"/>
      <c r="M45" s="18"/>
      <c r="N45" s="18"/>
      <c r="O45" s="29"/>
    </row>
    <row r="46" spans="1:15" s="20" customFormat="1" x14ac:dyDescent="0.25">
      <c r="A46" s="24" t="s">
        <v>11</v>
      </c>
      <c r="B46" s="24" t="s">
        <v>16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332800</v>
      </c>
      <c r="K46" s="25">
        <v>0</v>
      </c>
      <c r="L46" s="18"/>
      <c r="M46" s="18"/>
      <c r="N46" s="18"/>
      <c r="O46" s="29"/>
    </row>
    <row r="47" spans="1:15" s="20" customFormat="1" x14ac:dyDescent="0.25">
      <c r="A47" s="24" t="s">
        <v>11</v>
      </c>
      <c r="B47" s="24" t="s">
        <v>13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56205156</v>
      </c>
      <c r="K47" s="25">
        <v>57780554</v>
      </c>
      <c r="L47" s="18"/>
      <c r="M47" s="18"/>
      <c r="N47" s="18"/>
      <c r="O47" s="29"/>
    </row>
    <row r="48" spans="1:15" s="20" customFormat="1" x14ac:dyDescent="0.25">
      <c r="A48" s="26" t="s">
        <v>28</v>
      </c>
      <c r="B48" s="27"/>
      <c r="C48" s="28">
        <f t="shared" ref="C48:K48" si="0">SUM(C5:C47)</f>
        <v>82948635</v>
      </c>
      <c r="D48" s="28">
        <f t="shared" si="0"/>
        <v>97186672</v>
      </c>
      <c r="E48" s="28">
        <f t="shared" si="0"/>
        <v>117092158</v>
      </c>
      <c r="F48" s="28">
        <f t="shared" si="0"/>
        <v>91576345</v>
      </c>
      <c r="G48" s="28">
        <f t="shared" si="0"/>
        <v>139452871</v>
      </c>
      <c r="H48" s="28">
        <f t="shared" si="0"/>
        <v>148724334</v>
      </c>
      <c r="I48" s="28">
        <f t="shared" si="0"/>
        <v>120911293</v>
      </c>
      <c r="J48" s="28">
        <f t="shared" si="0"/>
        <v>176226301</v>
      </c>
      <c r="K48" s="28">
        <f t="shared" si="0"/>
        <v>99876742</v>
      </c>
    </row>
    <row r="49" spans="1:11" x14ac:dyDescent="0.25">
      <c r="A49" s="2"/>
      <c r="B49" s="7" t="s">
        <v>85</v>
      </c>
      <c r="C49" s="72">
        <f>SUM(C48:K48)</f>
        <v>1073995351</v>
      </c>
      <c r="D49" s="73"/>
      <c r="E49" s="73"/>
      <c r="F49" s="73"/>
      <c r="G49" s="73"/>
      <c r="H49" s="73"/>
      <c r="I49" s="73"/>
      <c r="J49" s="73"/>
      <c r="K49" s="74"/>
    </row>
    <row r="50" spans="1:11" x14ac:dyDescent="0.25">
      <c r="A50" s="2"/>
    </row>
    <row r="51" spans="1:11" x14ac:dyDescent="0.25">
      <c r="A51" s="2"/>
      <c r="B51" s="45" t="s">
        <v>121</v>
      </c>
      <c r="C51" s="46">
        <f>SUM(C6:K6,C9:K9,C14:K16,C19:K21,C24:K27,C29:K33,C35:K39,C41:K46)</f>
        <v>285650017</v>
      </c>
    </row>
    <row r="52" spans="1:11" x14ac:dyDescent="0.25">
      <c r="A52" s="2"/>
      <c r="B52" s="45" t="s">
        <v>122</v>
      </c>
      <c r="C52" s="46">
        <f>SUM(C47:K47,C40:K40,C34:K34,C28:K28,C22:K23,C17:K18,C10:K13,C7:K8,C5:K5)</f>
        <v>788345334</v>
      </c>
    </row>
    <row r="53" spans="1:11" x14ac:dyDescent="0.25">
      <c r="A53" s="2"/>
      <c r="C53" s="4"/>
    </row>
    <row r="54" spans="1:11" x14ac:dyDescent="0.25">
      <c r="A54" s="2"/>
    </row>
    <row r="55" spans="1:11" x14ac:dyDescent="0.25">
      <c r="A55" s="2"/>
    </row>
    <row r="56" spans="1:11" x14ac:dyDescent="0.25">
      <c r="A56" s="2"/>
    </row>
    <row r="57" spans="1:11" x14ac:dyDescent="0.25">
      <c r="A57" s="2"/>
    </row>
    <row r="58" spans="1:11" x14ac:dyDescent="0.25">
      <c r="A58" s="2"/>
    </row>
    <row r="59" spans="1:11" x14ac:dyDescent="0.25">
      <c r="A59" s="2"/>
    </row>
    <row r="60" spans="1:11" x14ac:dyDescent="0.25">
      <c r="A60" s="2"/>
    </row>
    <row r="61" spans="1:11" x14ac:dyDescent="0.25">
      <c r="A61" s="2"/>
    </row>
    <row r="62" spans="1:11" x14ac:dyDescent="0.25">
      <c r="A62" s="2"/>
    </row>
    <row r="63" spans="1:11" x14ac:dyDescent="0.25">
      <c r="A63" s="2"/>
    </row>
    <row r="64" spans="1:1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</sheetData>
  <autoFilter ref="A4:Q49"/>
  <mergeCells count="3">
    <mergeCell ref="C2:K2"/>
    <mergeCell ref="C3:K3"/>
    <mergeCell ref="C49:K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24" sqref="C24"/>
    </sheetView>
  </sheetViews>
  <sheetFormatPr defaultColWidth="10.7109375" defaultRowHeight="15" x14ac:dyDescent="0.25"/>
  <cols>
    <col min="1" max="1" width="23.42578125" style="10" customWidth="1"/>
    <col min="2" max="2" width="69.140625" style="2" customWidth="1"/>
    <col min="3" max="3" width="14.85546875" style="2" customWidth="1"/>
    <col min="4" max="4" width="13.140625" style="2" customWidth="1"/>
    <col min="5" max="5" width="14" style="2" customWidth="1"/>
    <col min="6" max="8" width="11.42578125" style="2" customWidth="1"/>
    <col min="9" max="10" width="11.42578125" style="2" bestFit="1" customWidth="1"/>
    <col min="11" max="11" width="12.28515625" style="2" bestFit="1" customWidth="1"/>
    <col min="12" max="13" width="11.42578125" style="2" customWidth="1"/>
    <col min="14" max="14" width="11.42578125" style="2" bestFit="1" customWidth="1"/>
    <col min="15" max="16384" width="10.7109375" style="2"/>
  </cols>
  <sheetData>
    <row r="1" spans="1:19" x14ac:dyDescent="0.25">
      <c r="A1" s="2" t="s">
        <v>0</v>
      </c>
      <c r="B1" s="5" t="s">
        <v>55</v>
      </c>
      <c r="L1" s="3"/>
      <c r="M1" s="4"/>
      <c r="N1" s="4"/>
      <c r="O1" s="4"/>
      <c r="P1" s="4"/>
      <c r="Q1" s="4"/>
      <c r="R1" s="4"/>
      <c r="S1" s="4"/>
    </row>
    <row r="2" spans="1:19" x14ac:dyDescent="0.25">
      <c r="A2" s="2"/>
      <c r="C2" s="78" t="s">
        <v>1</v>
      </c>
      <c r="D2" s="78"/>
      <c r="E2" s="78"/>
      <c r="L2" s="3"/>
      <c r="M2" s="4"/>
      <c r="N2" s="4"/>
      <c r="O2" s="4"/>
      <c r="P2" s="4"/>
      <c r="Q2" s="4"/>
      <c r="R2" s="4"/>
      <c r="S2" s="4"/>
    </row>
    <row r="3" spans="1:19" x14ac:dyDescent="0.25">
      <c r="A3" s="14"/>
      <c r="B3" s="14"/>
      <c r="C3" s="7" t="s">
        <v>51</v>
      </c>
      <c r="D3" s="7"/>
      <c r="E3" s="7"/>
    </row>
    <row r="4" spans="1:19" x14ac:dyDescent="0.25">
      <c r="A4" s="7" t="s">
        <v>50</v>
      </c>
      <c r="B4" s="7" t="s">
        <v>52</v>
      </c>
      <c r="C4" s="7" t="s">
        <v>10</v>
      </c>
      <c r="D4" s="7" t="s">
        <v>11</v>
      </c>
      <c r="E4" s="7" t="s">
        <v>12</v>
      </c>
      <c r="F4" s="1"/>
      <c r="G4" s="1"/>
      <c r="H4" s="1"/>
    </row>
    <row r="5" spans="1:19" s="20" customFormat="1" x14ac:dyDescent="0.25">
      <c r="A5" s="24" t="s">
        <v>9</v>
      </c>
      <c r="B5" s="24" t="s">
        <v>22</v>
      </c>
      <c r="C5" s="25">
        <v>39143457</v>
      </c>
      <c r="D5" s="25">
        <v>0</v>
      </c>
      <c r="E5" s="25">
        <v>0</v>
      </c>
    </row>
    <row r="6" spans="1:19" s="20" customFormat="1" x14ac:dyDescent="0.25">
      <c r="A6" s="24" t="s">
        <v>9</v>
      </c>
      <c r="B6" s="24" t="s">
        <v>19</v>
      </c>
      <c r="C6" s="25">
        <v>1249779</v>
      </c>
      <c r="D6" s="25">
        <v>0</v>
      </c>
      <c r="E6" s="25">
        <v>0</v>
      </c>
    </row>
    <row r="7" spans="1:19" x14ac:dyDescent="0.25">
      <c r="A7" s="8" t="s">
        <v>9</v>
      </c>
      <c r="B7" s="8" t="s">
        <v>30</v>
      </c>
      <c r="C7" s="9">
        <v>6972792</v>
      </c>
      <c r="D7" s="9">
        <v>0</v>
      </c>
      <c r="E7" s="9">
        <v>0</v>
      </c>
    </row>
    <row r="8" spans="1:19" s="20" customFormat="1" x14ac:dyDescent="0.25">
      <c r="A8" s="24" t="s">
        <v>9</v>
      </c>
      <c r="B8" s="24" t="s">
        <v>13</v>
      </c>
      <c r="C8" s="25">
        <v>34366304</v>
      </c>
      <c r="D8" s="25">
        <v>0</v>
      </c>
      <c r="E8" s="25">
        <v>0</v>
      </c>
    </row>
    <row r="9" spans="1:19" s="20" customFormat="1" x14ac:dyDescent="0.25">
      <c r="A9" s="24" t="s">
        <v>10</v>
      </c>
      <c r="B9" s="24" t="s">
        <v>22</v>
      </c>
      <c r="C9" s="25">
        <v>39124881</v>
      </c>
      <c r="D9" s="25">
        <v>0</v>
      </c>
      <c r="E9" s="25">
        <v>0</v>
      </c>
    </row>
    <row r="10" spans="1:19" s="20" customFormat="1" x14ac:dyDescent="0.25">
      <c r="A10" s="24" t="s">
        <v>10</v>
      </c>
      <c r="B10" s="24" t="s">
        <v>19</v>
      </c>
      <c r="C10" s="25">
        <v>1333767</v>
      </c>
      <c r="D10" s="25">
        <v>0</v>
      </c>
      <c r="E10" s="25">
        <v>0</v>
      </c>
    </row>
    <row r="11" spans="1:19" s="20" customFormat="1" x14ac:dyDescent="0.25">
      <c r="A11" s="24" t="s">
        <v>10</v>
      </c>
      <c r="B11" s="24" t="s">
        <v>30</v>
      </c>
      <c r="C11" s="25">
        <v>0</v>
      </c>
      <c r="D11" s="25">
        <v>9297056</v>
      </c>
      <c r="E11" s="25">
        <v>0</v>
      </c>
    </row>
    <row r="12" spans="1:19" s="20" customFormat="1" x14ac:dyDescent="0.25">
      <c r="A12" s="24" t="s">
        <v>10</v>
      </c>
      <c r="B12" s="24" t="s">
        <v>13</v>
      </c>
      <c r="C12" s="25">
        <v>36046405</v>
      </c>
      <c r="D12" s="25">
        <v>36181815</v>
      </c>
      <c r="E12" s="25">
        <v>0</v>
      </c>
    </row>
    <row r="13" spans="1:19" s="20" customFormat="1" x14ac:dyDescent="0.25">
      <c r="A13" s="24" t="s">
        <v>11</v>
      </c>
      <c r="B13" s="24" t="s">
        <v>22</v>
      </c>
      <c r="C13" s="25">
        <v>0</v>
      </c>
      <c r="D13" s="25">
        <v>0</v>
      </c>
      <c r="E13" s="25">
        <v>40892589</v>
      </c>
    </row>
    <row r="14" spans="1:19" s="20" customFormat="1" x14ac:dyDescent="0.25">
      <c r="A14" s="24" t="s">
        <v>11</v>
      </c>
      <c r="B14" s="24" t="s">
        <v>19</v>
      </c>
      <c r="C14" s="25">
        <v>0</v>
      </c>
      <c r="D14" s="25">
        <v>2071367</v>
      </c>
      <c r="E14" s="25">
        <v>0</v>
      </c>
    </row>
    <row r="15" spans="1:19" s="20" customFormat="1" x14ac:dyDescent="0.25">
      <c r="A15" s="24" t="s">
        <v>11</v>
      </c>
      <c r="B15" s="24" t="s">
        <v>16</v>
      </c>
      <c r="C15" s="25">
        <v>0</v>
      </c>
      <c r="D15" s="25">
        <v>204000</v>
      </c>
      <c r="E15" s="25">
        <v>0</v>
      </c>
    </row>
    <row r="16" spans="1:19" s="20" customFormat="1" x14ac:dyDescent="0.25">
      <c r="A16" s="24" t="s">
        <v>11</v>
      </c>
      <c r="B16" s="24" t="s">
        <v>48</v>
      </c>
      <c r="C16" s="25">
        <v>0</v>
      </c>
      <c r="D16" s="25">
        <v>0</v>
      </c>
      <c r="E16" s="25">
        <v>1389655</v>
      </c>
    </row>
    <row r="17" spans="1:6" x14ac:dyDescent="0.25">
      <c r="A17" s="8" t="s">
        <v>11</v>
      </c>
      <c r="B17" s="8" t="s">
        <v>30</v>
      </c>
      <c r="C17" s="9">
        <v>0</v>
      </c>
      <c r="D17" s="9">
        <v>0</v>
      </c>
      <c r="E17" s="9">
        <v>16502274</v>
      </c>
    </row>
    <row r="18" spans="1:6" s="20" customFormat="1" x14ac:dyDescent="0.25">
      <c r="A18" s="24" t="s">
        <v>11</v>
      </c>
      <c r="B18" s="24" t="s">
        <v>13</v>
      </c>
      <c r="C18" s="25">
        <v>0</v>
      </c>
      <c r="D18" s="25">
        <v>36971563</v>
      </c>
      <c r="E18" s="25">
        <v>37564224</v>
      </c>
    </row>
    <row r="19" spans="1:6" s="20" customFormat="1" x14ac:dyDescent="0.25">
      <c r="A19" s="24" t="s">
        <v>12</v>
      </c>
      <c r="B19" s="24" t="s">
        <v>16</v>
      </c>
      <c r="C19" s="25">
        <v>0</v>
      </c>
      <c r="D19" s="25">
        <v>0</v>
      </c>
      <c r="E19" s="25">
        <v>207600</v>
      </c>
    </row>
    <row r="20" spans="1:6" s="20" customFormat="1" x14ac:dyDescent="0.25">
      <c r="A20" s="26" t="s">
        <v>28</v>
      </c>
      <c r="B20" s="27"/>
      <c r="C20" s="28">
        <f>SUM(C5:C19)</f>
        <v>158237385</v>
      </c>
      <c r="D20" s="28">
        <f t="shared" ref="D20:E20" si="0">SUM(D5:D19)</f>
        <v>84725801</v>
      </c>
      <c r="E20" s="28">
        <f t="shared" si="0"/>
        <v>96556342</v>
      </c>
    </row>
    <row r="21" spans="1:6" s="20" customFormat="1" x14ac:dyDescent="0.25">
      <c r="B21" s="7" t="s">
        <v>85</v>
      </c>
      <c r="C21" s="79">
        <f>SUM(C20:E20)</f>
        <v>339519528</v>
      </c>
      <c r="D21" s="80"/>
      <c r="E21" s="80"/>
      <c r="F21" s="81"/>
    </row>
    <row r="22" spans="1:6" s="20" customFormat="1" x14ac:dyDescent="0.25"/>
    <row r="23" spans="1:6" s="20" customFormat="1" x14ac:dyDescent="0.25">
      <c r="B23" s="45" t="s">
        <v>121</v>
      </c>
      <c r="C23" s="46">
        <f>SUM(C5:E6,C9:E10,C13:E15,C19:E19)</f>
        <v>124227440</v>
      </c>
    </row>
    <row r="24" spans="1:6" s="20" customFormat="1" x14ac:dyDescent="0.25">
      <c r="B24" s="45" t="s">
        <v>122</v>
      </c>
      <c r="C24" s="46">
        <f>SUM(C16:E18,C11:E12,C7:E8)</f>
        <v>215292088</v>
      </c>
    </row>
    <row r="25" spans="1:6" s="20" customFormat="1" x14ac:dyDescent="0.25">
      <c r="C25" s="29"/>
    </row>
    <row r="26" spans="1:6" s="20" customFormat="1" x14ac:dyDescent="0.25"/>
    <row r="27" spans="1:6" s="20" customFormat="1" x14ac:dyDescent="0.25"/>
    <row r="28" spans="1:6" s="20" customFormat="1" x14ac:dyDescent="0.25"/>
    <row r="29" spans="1:6" s="20" customFormat="1" x14ac:dyDescent="0.25"/>
    <row r="30" spans="1:6" s="20" customFormat="1" x14ac:dyDescent="0.25"/>
    <row r="31" spans="1:6" s="20" customFormat="1" x14ac:dyDescent="0.25"/>
    <row r="32" spans="1:6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pans="1:1" s="20" customFormat="1" x14ac:dyDescent="0.25"/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</sheetData>
  <mergeCells count="2">
    <mergeCell ref="C2:E2"/>
    <mergeCell ref="C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19" sqref="C19"/>
    </sheetView>
  </sheetViews>
  <sheetFormatPr defaultColWidth="10.7109375" defaultRowHeight="15" x14ac:dyDescent="0.25"/>
  <cols>
    <col min="1" max="1" width="15.5703125" style="10" bestFit="1" customWidth="1"/>
    <col min="2" max="2" width="45.28515625" style="2" bestFit="1" customWidth="1"/>
    <col min="3" max="6" width="11.28515625" style="2" bestFit="1" customWidth="1"/>
    <col min="7" max="7" width="11.140625" style="2" bestFit="1" customWidth="1"/>
    <col min="8" max="8" width="11" style="2" bestFit="1" customWidth="1"/>
    <col min="9" max="10" width="11.42578125" style="2" bestFit="1" customWidth="1"/>
    <col min="11" max="11" width="12.28515625" style="2" bestFit="1" customWidth="1"/>
    <col min="12" max="13" width="11.42578125" style="2" customWidth="1"/>
    <col min="14" max="14" width="11.42578125" style="2" bestFit="1" customWidth="1"/>
    <col min="15" max="16384" width="10.7109375" style="2"/>
  </cols>
  <sheetData>
    <row r="1" spans="1:19" x14ac:dyDescent="0.25">
      <c r="A1" s="2" t="s">
        <v>0</v>
      </c>
      <c r="B1" s="5" t="s">
        <v>56</v>
      </c>
      <c r="L1" s="3"/>
      <c r="M1" s="4"/>
      <c r="N1" s="4"/>
      <c r="O1" s="4"/>
      <c r="P1" s="4"/>
      <c r="Q1" s="4"/>
      <c r="R1" s="4"/>
      <c r="S1" s="4"/>
    </row>
    <row r="2" spans="1:19" ht="12.75" customHeight="1" x14ac:dyDescent="0.25">
      <c r="A2" s="2"/>
      <c r="C2" s="78" t="s">
        <v>1</v>
      </c>
      <c r="D2" s="78"/>
      <c r="E2" s="78"/>
      <c r="F2" s="78"/>
      <c r="L2" s="3"/>
      <c r="M2" s="4"/>
      <c r="N2" s="4"/>
      <c r="O2" s="4"/>
      <c r="P2" s="4"/>
      <c r="Q2" s="4"/>
      <c r="R2" s="4"/>
      <c r="S2" s="4"/>
    </row>
    <row r="3" spans="1:19" x14ac:dyDescent="0.25">
      <c r="B3" s="10"/>
      <c r="C3" s="82" t="s">
        <v>51</v>
      </c>
      <c r="D3" s="82"/>
      <c r="E3" s="82"/>
      <c r="F3" s="82"/>
    </row>
    <row r="4" spans="1:19" x14ac:dyDescent="0.25">
      <c r="A4" s="7" t="s">
        <v>50</v>
      </c>
      <c r="B4" s="7" t="s">
        <v>52</v>
      </c>
      <c r="C4" s="7" t="s">
        <v>9</v>
      </c>
      <c r="D4" s="7" t="s">
        <v>10</v>
      </c>
      <c r="E4" s="7" t="s">
        <v>11</v>
      </c>
      <c r="F4" s="7" t="s">
        <v>12</v>
      </c>
      <c r="G4" s="1"/>
      <c r="H4" s="1"/>
      <c r="I4" s="1"/>
    </row>
    <row r="5" spans="1:19" s="20" customFormat="1" x14ac:dyDescent="0.25">
      <c r="A5" s="24" t="s">
        <v>7</v>
      </c>
      <c r="B5" s="24" t="s">
        <v>22</v>
      </c>
      <c r="C5" s="25">
        <v>0</v>
      </c>
      <c r="D5" s="25">
        <v>0</v>
      </c>
      <c r="E5" s="25">
        <v>-18486</v>
      </c>
      <c r="F5" s="25">
        <v>0</v>
      </c>
    </row>
    <row r="6" spans="1:19" s="20" customFormat="1" x14ac:dyDescent="0.25">
      <c r="A6" s="24" t="s">
        <v>8</v>
      </c>
      <c r="B6" s="24" t="s">
        <v>22</v>
      </c>
      <c r="C6" s="25">
        <v>0</v>
      </c>
      <c r="D6" s="25">
        <v>0</v>
      </c>
      <c r="E6" s="25">
        <v>-20677</v>
      </c>
      <c r="F6" s="25">
        <v>0</v>
      </c>
    </row>
    <row r="7" spans="1:19" x14ac:dyDescent="0.25">
      <c r="A7" s="8" t="s">
        <v>9</v>
      </c>
      <c r="B7" s="8" t="s">
        <v>22</v>
      </c>
      <c r="C7" s="9">
        <v>15890851</v>
      </c>
      <c r="D7" s="9">
        <v>0</v>
      </c>
      <c r="E7" s="9">
        <v>-20967</v>
      </c>
      <c r="F7" s="9">
        <v>0</v>
      </c>
    </row>
    <row r="8" spans="1:19" s="20" customFormat="1" x14ac:dyDescent="0.25">
      <c r="A8" s="24" t="s">
        <v>9</v>
      </c>
      <c r="B8" s="24" t="s">
        <v>13</v>
      </c>
      <c r="C8" s="25">
        <v>9575460</v>
      </c>
      <c r="D8" s="25">
        <v>9895338</v>
      </c>
      <c r="E8" s="25">
        <v>0</v>
      </c>
      <c r="F8" s="25">
        <v>0</v>
      </c>
    </row>
    <row r="9" spans="1:19" s="20" customFormat="1" x14ac:dyDescent="0.25">
      <c r="A9" s="24" t="s">
        <v>10</v>
      </c>
      <c r="B9" s="24" t="s">
        <v>22</v>
      </c>
      <c r="C9" s="25">
        <v>0</v>
      </c>
      <c r="D9" s="25">
        <v>14711021</v>
      </c>
      <c r="E9" s="25">
        <v>-19400</v>
      </c>
      <c r="F9" s="25">
        <v>0</v>
      </c>
    </row>
    <row r="10" spans="1:19" s="20" customFormat="1" x14ac:dyDescent="0.25">
      <c r="A10" s="24" t="s">
        <v>10</v>
      </c>
      <c r="B10" s="24" t="s">
        <v>43</v>
      </c>
      <c r="C10" s="25">
        <v>0</v>
      </c>
      <c r="D10" s="25">
        <v>0</v>
      </c>
      <c r="E10" s="25">
        <v>2062176</v>
      </c>
      <c r="F10" s="25">
        <v>0</v>
      </c>
    </row>
    <row r="11" spans="1:19" s="20" customFormat="1" x14ac:dyDescent="0.25">
      <c r="A11" s="24" t="s">
        <v>10</v>
      </c>
      <c r="B11" s="24" t="s">
        <v>13</v>
      </c>
      <c r="C11" s="25">
        <v>0</v>
      </c>
      <c r="D11" s="25">
        <v>10998288</v>
      </c>
      <c r="E11" s="25">
        <v>11080066</v>
      </c>
      <c r="F11" s="25">
        <v>0</v>
      </c>
    </row>
    <row r="12" spans="1:19" s="20" customFormat="1" x14ac:dyDescent="0.25">
      <c r="A12" s="24" t="s">
        <v>11</v>
      </c>
      <c r="B12" s="24" t="s">
        <v>22</v>
      </c>
      <c r="C12" s="25">
        <v>0</v>
      </c>
      <c r="D12" s="25">
        <v>0</v>
      </c>
      <c r="E12" s="25">
        <v>10292775</v>
      </c>
      <c r="F12" s="25">
        <v>0</v>
      </c>
    </row>
    <row r="13" spans="1:19" s="20" customFormat="1" x14ac:dyDescent="0.25">
      <c r="A13" s="24" t="s">
        <v>11</v>
      </c>
      <c r="B13" s="24" t="s">
        <v>43</v>
      </c>
      <c r="C13" s="25">
        <v>0</v>
      </c>
      <c r="D13" s="25">
        <v>0</v>
      </c>
      <c r="E13" s="25">
        <v>1361397</v>
      </c>
      <c r="F13" s="25">
        <v>0</v>
      </c>
    </row>
    <row r="14" spans="1:19" s="20" customFormat="1" x14ac:dyDescent="0.25">
      <c r="A14" s="24" t="s">
        <v>11</v>
      </c>
      <c r="B14" s="24" t="s">
        <v>13</v>
      </c>
      <c r="C14" s="25">
        <v>0</v>
      </c>
      <c r="D14" s="25">
        <v>0</v>
      </c>
      <c r="E14" s="25">
        <v>11098236</v>
      </c>
      <c r="F14" s="25">
        <v>11281803</v>
      </c>
    </row>
    <row r="15" spans="1:19" s="20" customFormat="1" x14ac:dyDescent="0.25">
      <c r="A15" s="26" t="s">
        <v>28</v>
      </c>
      <c r="B15" s="27"/>
      <c r="C15" s="28">
        <f>SUM(C5:C14)</f>
        <v>25466311</v>
      </c>
      <c r="D15" s="28">
        <f t="shared" ref="D15:F15" si="0">SUM(D5:D14)</f>
        <v>35604647</v>
      </c>
      <c r="E15" s="28">
        <f t="shared" si="0"/>
        <v>35815120</v>
      </c>
      <c r="F15" s="28">
        <f t="shared" si="0"/>
        <v>11281803</v>
      </c>
    </row>
    <row r="16" spans="1:19" s="20" customFormat="1" x14ac:dyDescent="0.25">
      <c r="B16" s="7" t="s">
        <v>85</v>
      </c>
      <c r="C16" s="79">
        <f>SUM(C15:F15)</f>
        <v>108167881</v>
      </c>
      <c r="D16" s="80"/>
      <c r="E16" s="80"/>
      <c r="F16" s="81"/>
    </row>
    <row r="17" spans="1:3" x14ac:dyDescent="0.25">
      <c r="A17" s="2"/>
    </row>
    <row r="18" spans="1:3" s="20" customFormat="1" x14ac:dyDescent="0.25">
      <c r="B18" s="45" t="s">
        <v>121</v>
      </c>
      <c r="C18" s="46">
        <f>SUM(C5:F7,C9:F9,C12:F12)</f>
        <v>40815117</v>
      </c>
    </row>
    <row r="19" spans="1:3" s="20" customFormat="1" x14ac:dyDescent="0.25">
      <c r="B19" s="45" t="s">
        <v>122</v>
      </c>
      <c r="C19" s="46">
        <f>SUM(C14,D14:F14,C13:F13,C11:F11,C10:F10,C8:F8)</f>
        <v>67352764</v>
      </c>
    </row>
    <row r="20" spans="1:3" s="20" customFormat="1" x14ac:dyDescent="0.25">
      <c r="C20" s="29"/>
    </row>
    <row r="21" spans="1:3" s="20" customFormat="1" x14ac:dyDescent="0.25"/>
    <row r="22" spans="1:3" s="20" customFormat="1" x14ac:dyDescent="0.25"/>
    <row r="23" spans="1:3" s="20" customFormat="1" x14ac:dyDescent="0.25"/>
    <row r="24" spans="1:3" s="20" customFormat="1" x14ac:dyDescent="0.25"/>
    <row r="25" spans="1:3" s="20" customFormat="1" x14ac:dyDescent="0.25"/>
    <row r="26" spans="1:3" s="20" customFormat="1" x14ac:dyDescent="0.25"/>
    <row r="27" spans="1:3" s="20" customFormat="1" x14ac:dyDescent="0.25"/>
    <row r="28" spans="1:3" s="20" customFormat="1" x14ac:dyDescent="0.25"/>
    <row r="29" spans="1:3" s="20" customFormat="1" x14ac:dyDescent="0.25"/>
    <row r="30" spans="1:3" s="20" customFormat="1" x14ac:dyDescent="0.25"/>
    <row r="31" spans="1:3" s="20" customFormat="1" x14ac:dyDescent="0.25"/>
    <row r="32" spans="1:3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pans="1:1" s="20" customFormat="1" x14ac:dyDescent="0.25"/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</sheetData>
  <mergeCells count="3">
    <mergeCell ref="C2:F2"/>
    <mergeCell ref="C3:F3"/>
    <mergeCell ref="C16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opLeftCell="A25" workbookViewId="0">
      <selection activeCell="C39" sqref="C39"/>
    </sheetView>
  </sheetViews>
  <sheetFormatPr defaultColWidth="10.7109375" defaultRowHeight="15" x14ac:dyDescent="0.25"/>
  <cols>
    <col min="1" max="1" width="18.7109375" style="10" bestFit="1" customWidth="1"/>
    <col min="2" max="2" width="55.7109375" style="2" bestFit="1" customWidth="1"/>
    <col min="3" max="3" width="12.7109375" style="2" bestFit="1" customWidth="1"/>
    <col min="4" max="10" width="12.42578125" style="2" bestFit="1" customWidth="1"/>
    <col min="11" max="11" width="17.7109375" style="2" bestFit="1" customWidth="1"/>
    <col min="12" max="12" width="11" style="2" bestFit="1" customWidth="1"/>
    <col min="13" max="13" width="12.42578125" style="2" bestFit="1" customWidth="1"/>
    <col min="14" max="14" width="13.5703125" style="2" customWidth="1"/>
    <col min="15" max="16384" width="10.7109375" style="2"/>
  </cols>
  <sheetData>
    <row r="1" spans="1:17" x14ac:dyDescent="0.25">
      <c r="A1" s="2" t="s">
        <v>0</v>
      </c>
      <c r="B1" s="5" t="s">
        <v>81</v>
      </c>
      <c r="J1" s="3"/>
      <c r="K1" s="4"/>
      <c r="L1" s="4"/>
      <c r="M1" s="4"/>
      <c r="N1" s="4"/>
      <c r="O1" s="4"/>
      <c r="P1" s="4"/>
      <c r="Q1" s="4"/>
    </row>
    <row r="2" spans="1:17" x14ac:dyDescent="0.25">
      <c r="A2" s="2"/>
      <c r="C2" s="66" t="s">
        <v>1</v>
      </c>
      <c r="D2" s="67"/>
      <c r="E2" s="67"/>
      <c r="F2" s="67"/>
      <c r="G2" s="67"/>
      <c r="H2" s="67"/>
      <c r="I2" s="67"/>
      <c r="J2" s="68"/>
    </row>
    <row r="3" spans="1:17" x14ac:dyDescent="0.25">
      <c r="A3" s="14" t="s">
        <v>1</v>
      </c>
      <c r="B3" s="14"/>
      <c r="C3" s="69" t="s">
        <v>51</v>
      </c>
      <c r="D3" s="70"/>
      <c r="E3" s="70"/>
      <c r="F3" s="70"/>
      <c r="G3" s="70"/>
      <c r="H3" s="70"/>
      <c r="I3" s="70"/>
      <c r="J3" s="71"/>
      <c r="K3" s="11"/>
      <c r="L3" s="11"/>
      <c r="M3" s="11"/>
    </row>
    <row r="4" spans="1:17" ht="100.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73</v>
      </c>
      <c r="L4" s="6" t="s">
        <v>74</v>
      </c>
      <c r="M4" s="6" t="s">
        <v>77</v>
      </c>
    </row>
    <row r="5" spans="1:17" x14ac:dyDescent="0.25">
      <c r="A5" s="8" t="s">
        <v>2</v>
      </c>
      <c r="B5" s="8" t="s">
        <v>15</v>
      </c>
      <c r="C5" s="9">
        <v>0</v>
      </c>
      <c r="D5" s="9">
        <v>-197269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1"/>
      <c r="L5" s="11"/>
      <c r="M5" s="9"/>
      <c r="N5" s="4"/>
    </row>
    <row r="6" spans="1:17" x14ac:dyDescent="0.25">
      <c r="A6" s="8" t="s">
        <v>3</v>
      </c>
      <c r="B6" s="8" t="s">
        <v>15</v>
      </c>
      <c r="C6" s="9">
        <v>122125822</v>
      </c>
      <c r="D6" s="9">
        <v>-295631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1"/>
      <c r="L6" s="11"/>
      <c r="M6" s="9"/>
      <c r="N6" s="4"/>
    </row>
    <row r="7" spans="1:17" x14ac:dyDescent="0.25">
      <c r="A7" s="8" t="s">
        <v>3</v>
      </c>
      <c r="B7" s="8" t="s">
        <v>13</v>
      </c>
      <c r="C7" s="9">
        <v>153363692</v>
      </c>
      <c r="D7" s="9">
        <v>0</v>
      </c>
      <c r="E7" s="9">
        <v>0</v>
      </c>
      <c r="F7" s="9">
        <v>0</v>
      </c>
      <c r="G7" s="9">
        <v>-16641</v>
      </c>
      <c r="H7" s="9">
        <v>0</v>
      </c>
      <c r="I7" s="9">
        <v>0</v>
      </c>
      <c r="J7" s="9">
        <v>0</v>
      </c>
      <c r="K7" s="11"/>
      <c r="L7" s="11"/>
      <c r="M7" s="9"/>
      <c r="N7" s="4"/>
    </row>
    <row r="8" spans="1:17" x14ac:dyDescent="0.25">
      <c r="A8" s="8" t="s">
        <v>4</v>
      </c>
      <c r="B8" s="8" t="s">
        <v>15</v>
      </c>
      <c r="C8" s="9">
        <v>0</v>
      </c>
      <c r="D8" s="9">
        <v>117900738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1"/>
      <c r="L8" s="11"/>
      <c r="M8" s="9"/>
      <c r="N8" s="4"/>
    </row>
    <row r="9" spans="1:17" x14ac:dyDescent="0.25">
      <c r="A9" s="8" t="s">
        <v>4</v>
      </c>
      <c r="B9" s="8" t="s">
        <v>49</v>
      </c>
      <c r="C9" s="9">
        <v>0</v>
      </c>
      <c r="D9" s="9">
        <v>577080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1"/>
      <c r="L9" s="11"/>
      <c r="M9" s="9"/>
      <c r="N9" s="4"/>
    </row>
    <row r="10" spans="1:17" x14ac:dyDescent="0.25">
      <c r="A10" s="8" t="s">
        <v>4</v>
      </c>
      <c r="B10" s="8" t="s">
        <v>13</v>
      </c>
      <c r="C10" s="9">
        <v>0</v>
      </c>
      <c r="D10" s="9">
        <v>155586948</v>
      </c>
      <c r="E10" s="9">
        <v>0</v>
      </c>
      <c r="F10" s="9">
        <v>-2944098</v>
      </c>
      <c r="G10" s="9">
        <v>0</v>
      </c>
      <c r="H10" s="9">
        <v>0</v>
      </c>
      <c r="I10" s="9">
        <v>0</v>
      </c>
      <c r="J10" s="9">
        <v>0</v>
      </c>
      <c r="K10" s="11"/>
      <c r="L10" s="11"/>
      <c r="M10" s="9"/>
      <c r="N10" s="4"/>
    </row>
    <row r="11" spans="1:17" x14ac:dyDescent="0.25">
      <c r="A11" s="8" t="s">
        <v>5</v>
      </c>
      <c r="B11" s="8" t="s">
        <v>15</v>
      </c>
      <c r="C11" s="9">
        <v>0</v>
      </c>
      <c r="D11" s="9">
        <v>0</v>
      </c>
      <c r="E11" s="9">
        <v>129060672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1"/>
      <c r="L11" s="11"/>
      <c r="M11" s="9"/>
      <c r="N11" s="4"/>
    </row>
    <row r="12" spans="1:17" x14ac:dyDescent="0.25">
      <c r="A12" s="8" t="s">
        <v>5</v>
      </c>
      <c r="B12" s="8" t="s">
        <v>17</v>
      </c>
      <c r="C12" s="9">
        <v>0</v>
      </c>
      <c r="D12" s="9">
        <v>0</v>
      </c>
      <c r="E12" s="9">
        <v>37725224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  <c r="L12" s="11"/>
      <c r="M12" s="9"/>
      <c r="N12" s="4"/>
    </row>
    <row r="13" spans="1:17" x14ac:dyDescent="0.25">
      <c r="A13" s="8" t="s">
        <v>5</v>
      </c>
      <c r="B13" s="8" t="s">
        <v>49</v>
      </c>
      <c r="C13" s="9">
        <v>0</v>
      </c>
      <c r="D13" s="9">
        <v>0</v>
      </c>
      <c r="E13" s="9">
        <v>532800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  <c r="L13" s="11"/>
      <c r="M13" s="9"/>
      <c r="N13" s="4"/>
    </row>
    <row r="14" spans="1:17" x14ac:dyDescent="0.25">
      <c r="A14" s="8" t="s">
        <v>5</v>
      </c>
      <c r="B14" s="8" t="s">
        <v>13</v>
      </c>
      <c r="C14" s="9">
        <v>0</v>
      </c>
      <c r="D14" s="9">
        <v>0</v>
      </c>
      <c r="E14" s="9">
        <v>138619586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1"/>
      <c r="L14" s="11"/>
      <c r="M14" s="9"/>
      <c r="N14" s="4"/>
    </row>
    <row r="15" spans="1:17" x14ac:dyDescent="0.25">
      <c r="A15" s="8" t="s">
        <v>6</v>
      </c>
      <c r="B15" s="8" t="s">
        <v>15</v>
      </c>
      <c r="C15" s="9">
        <v>0</v>
      </c>
      <c r="D15" s="9">
        <v>0</v>
      </c>
      <c r="E15" s="9">
        <v>129060672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1"/>
      <c r="L15" s="11"/>
      <c r="M15" s="9"/>
      <c r="N15" s="4"/>
    </row>
    <row r="16" spans="1:17" x14ac:dyDescent="0.25">
      <c r="A16" s="8" t="s">
        <v>6</v>
      </c>
      <c r="B16" s="8" t="s">
        <v>38</v>
      </c>
      <c r="C16" s="9">
        <v>0</v>
      </c>
      <c r="D16" s="9">
        <v>0</v>
      </c>
      <c r="E16" s="9">
        <v>19600000</v>
      </c>
      <c r="F16" s="9">
        <v>17008000</v>
      </c>
      <c r="G16" s="9">
        <v>0</v>
      </c>
      <c r="H16" s="9">
        <v>0</v>
      </c>
      <c r="I16" s="9">
        <v>0</v>
      </c>
      <c r="J16" s="9">
        <v>20039080</v>
      </c>
      <c r="K16" s="11"/>
      <c r="L16" s="11"/>
      <c r="M16" s="9">
        <v>41663560</v>
      </c>
      <c r="N16" s="4"/>
    </row>
    <row r="17" spans="1:14" x14ac:dyDescent="0.25">
      <c r="A17" s="8" t="s">
        <v>6</v>
      </c>
      <c r="B17" s="8" t="s">
        <v>13</v>
      </c>
      <c r="C17" s="9">
        <v>0</v>
      </c>
      <c r="D17" s="9">
        <v>0</v>
      </c>
      <c r="E17" s="9">
        <v>185609997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  <c r="L17" s="11"/>
      <c r="M17" s="9"/>
      <c r="N17" s="4"/>
    </row>
    <row r="18" spans="1:14" x14ac:dyDescent="0.25">
      <c r="A18" s="8" t="s">
        <v>7</v>
      </c>
      <c r="B18" s="8" t="s">
        <v>22</v>
      </c>
      <c r="C18" s="9">
        <v>0</v>
      </c>
      <c r="D18" s="9">
        <v>0</v>
      </c>
      <c r="E18" s="9">
        <v>0</v>
      </c>
      <c r="F18" s="9">
        <v>0</v>
      </c>
      <c r="G18" s="9">
        <v>125602636</v>
      </c>
      <c r="H18" s="9">
        <v>0</v>
      </c>
      <c r="I18" s="9">
        <v>0</v>
      </c>
      <c r="J18" s="9">
        <v>0</v>
      </c>
      <c r="K18" s="11"/>
      <c r="L18" s="11"/>
      <c r="M18" s="9"/>
      <c r="N18" s="4"/>
    </row>
    <row r="19" spans="1:14" x14ac:dyDescent="0.25">
      <c r="A19" s="8" t="s">
        <v>7</v>
      </c>
      <c r="B19" s="8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2165019</v>
      </c>
      <c r="H19" s="9">
        <v>0</v>
      </c>
      <c r="I19" s="9">
        <v>0</v>
      </c>
      <c r="J19" s="9">
        <v>0</v>
      </c>
      <c r="K19" s="11"/>
      <c r="L19" s="11"/>
      <c r="M19" s="9"/>
      <c r="N19" s="4"/>
    </row>
    <row r="20" spans="1:14" x14ac:dyDescent="0.25">
      <c r="A20" s="8" t="s">
        <v>7</v>
      </c>
      <c r="B20" s="8" t="s">
        <v>13</v>
      </c>
      <c r="C20" s="9">
        <v>0</v>
      </c>
      <c r="D20" s="9">
        <v>0</v>
      </c>
      <c r="E20" s="9">
        <v>0</v>
      </c>
      <c r="F20" s="9">
        <v>168779135</v>
      </c>
      <c r="G20" s="9">
        <v>29784553</v>
      </c>
      <c r="H20" s="9">
        <v>0</v>
      </c>
      <c r="I20" s="9">
        <v>0</v>
      </c>
      <c r="J20" s="9">
        <v>0</v>
      </c>
      <c r="K20" s="11"/>
      <c r="L20" s="11"/>
      <c r="M20" s="9"/>
      <c r="N20" s="4"/>
    </row>
    <row r="21" spans="1:14" x14ac:dyDescent="0.25">
      <c r="A21" s="8" t="s">
        <v>8</v>
      </c>
      <c r="B21" s="8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144308155</v>
      </c>
      <c r="I21" s="9">
        <v>0</v>
      </c>
      <c r="J21" s="9">
        <v>0</v>
      </c>
      <c r="K21" s="11"/>
      <c r="L21" s="11"/>
      <c r="M21" s="9"/>
      <c r="N21" s="4"/>
    </row>
    <row r="22" spans="1:14" x14ac:dyDescent="0.25">
      <c r="A22" s="8" t="s">
        <v>8</v>
      </c>
      <c r="B22" s="8" t="s">
        <v>20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2249990</v>
      </c>
      <c r="I22" s="9">
        <v>0</v>
      </c>
      <c r="J22" s="9">
        <v>0</v>
      </c>
      <c r="K22" s="11"/>
      <c r="L22" s="11"/>
      <c r="M22" s="9"/>
      <c r="N22" s="4"/>
    </row>
    <row r="23" spans="1:14" x14ac:dyDescent="0.25">
      <c r="A23" s="8" t="s">
        <v>8</v>
      </c>
      <c r="B23" s="8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121290801</v>
      </c>
      <c r="H23" s="9">
        <v>125410957</v>
      </c>
      <c r="I23" s="9">
        <v>0</v>
      </c>
      <c r="J23" s="9">
        <v>0</v>
      </c>
      <c r="K23" s="11"/>
      <c r="L23" s="11"/>
      <c r="M23" s="9"/>
      <c r="N23" s="4"/>
    </row>
    <row r="24" spans="1:14" x14ac:dyDescent="0.25">
      <c r="A24" s="8" t="s">
        <v>9</v>
      </c>
      <c r="B24" s="8" t="s">
        <v>22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144106506</v>
      </c>
      <c r="I24" s="9">
        <v>0</v>
      </c>
      <c r="J24" s="9">
        <v>0</v>
      </c>
      <c r="K24" s="11"/>
      <c r="L24" s="11"/>
      <c r="M24" s="9"/>
      <c r="N24" s="4"/>
    </row>
    <row r="25" spans="1:14" x14ac:dyDescent="0.25">
      <c r="A25" s="8" t="s">
        <v>9</v>
      </c>
      <c r="B25" s="8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2276795</v>
      </c>
      <c r="J25" s="9">
        <v>0</v>
      </c>
      <c r="K25" s="11"/>
      <c r="L25" s="11"/>
      <c r="M25" s="9"/>
      <c r="N25" s="4"/>
    </row>
    <row r="26" spans="1:14" x14ac:dyDescent="0.25">
      <c r="A26" s="8" t="s">
        <v>9</v>
      </c>
      <c r="B26" s="8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126084610</v>
      </c>
      <c r="I26" s="9">
        <v>126763702</v>
      </c>
      <c r="J26" s="9">
        <v>0</v>
      </c>
      <c r="K26" s="11"/>
      <c r="L26" s="11"/>
      <c r="M26" s="9"/>
      <c r="N26" s="4"/>
    </row>
    <row r="27" spans="1:14" x14ac:dyDescent="0.25">
      <c r="A27" s="8" t="s">
        <v>10</v>
      </c>
      <c r="B27" s="8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135548976</v>
      </c>
      <c r="K27" s="11"/>
      <c r="L27" s="11"/>
      <c r="M27" s="9"/>
      <c r="N27" s="4"/>
    </row>
    <row r="28" spans="1:14" x14ac:dyDescent="0.25">
      <c r="A28" s="8" t="s">
        <v>10</v>
      </c>
      <c r="B28" s="8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2324665</v>
      </c>
      <c r="K28" s="11"/>
      <c r="L28" s="11"/>
      <c r="M28" s="9"/>
      <c r="N28" s="4"/>
    </row>
    <row r="29" spans="1:14" x14ac:dyDescent="0.25">
      <c r="A29" s="8" t="s">
        <v>10</v>
      </c>
      <c r="B29" s="8" t="s">
        <v>43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7281472</v>
      </c>
      <c r="K29" s="11"/>
      <c r="L29" s="11"/>
      <c r="M29" s="9"/>
      <c r="N29" s="4"/>
    </row>
    <row r="30" spans="1:14" x14ac:dyDescent="0.25">
      <c r="A30" s="8" t="s">
        <v>10</v>
      </c>
      <c r="B30" s="8" t="s">
        <v>13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145114724</v>
      </c>
      <c r="J30" s="9">
        <v>142931361</v>
      </c>
      <c r="K30" s="11"/>
      <c r="L30" s="11"/>
      <c r="M30" s="9"/>
      <c r="N30" s="4"/>
    </row>
    <row r="31" spans="1:14" x14ac:dyDescent="0.25">
      <c r="A31" s="8">
        <v>2014</v>
      </c>
      <c r="B31" s="8" t="s">
        <v>20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1"/>
      <c r="L31" s="11"/>
      <c r="M31" s="32" t="s">
        <v>86</v>
      </c>
      <c r="N31" s="4" t="s">
        <v>82</v>
      </c>
    </row>
    <row r="32" spans="1:14" x14ac:dyDescent="0.25">
      <c r="A32" s="8">
        <v>2014</v>
      </c>
      <c r="B32" s="8" t="s">
        <v>22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  <c r="L32" s="11"/>
      <c r="M32" s="32">
        <v>5982547</v>
      </c>
      <c r="N32" s="4" t="s">
        <v>87</v>
      </c>
    </row>
    <row r="33" spans="1:14" x14ac:dyDescent="0.25">
      <c r="A33" s="8" t="s">
        <v>27</v>
      </c>
      <c r="B33" s="8" t="s">
        <v>38</v>
      </c>
      <c r="C33" s="9">
        <v>0</v>
      </c>
      <c r="D33" s="9">
        <v>0</v>
      </c>
      <c r="E33" s="9">
        <v>-450800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"/>
      <c r="L33" s="11"/>
      <c r="M33" s="9"/>
      <c r="N33" s="4"/>
    </row>
    <row r="34" spans="1:14" x14ac:dyDescent="0.25">
      <c r="A34" s="8" t="s">
        <v>27</v>
      </c>
      <c r="B34" s="8" t="s">
        <v>45</v>
      </c>
      <c r="C34" s="9">
        <v>0</v>
      </c>
      <c r="D34" s="9">
        <v>0</v>
      </c>
      <c r="E34" s="9">
        <v>0</v>
      </c>
      <c r="F34" s="9">
        <v>99644809</v>
      </c>
      <c r="G34" s="9">
        <v>0</v>
      </c>
      <c r="H34" s="9">
        <v>0</v>
      </c>
      <c r="I34" s="9">
        <v>0</v>
      </c>
      <c r="J34" s="9">
        <v>0</v>
      </c>
      <c r="K34" s="11"/>
      <c r="L34" s="11"/>
      <c r="M34" s="9"/>
      <c r="N34" s="4"/>
    </row>
    <row r="35" spans="1:14" x14ac:dyDescent="0.25">
      <c r="A35" s="15" t="s">
        <v>28</v>
      </c>
      <c r="B35" s="6"/>
      <c r="C35" s="16">
        <f t="shared" ref="C35:J35" si="0">SUM(C5:C34)</f>
        <v>275489514</v>
      </c>
      <c r="D35" s="16">
        <f t="shared" si="0"/>
        <v>273571866</v>
      </c>
      <c r="E35" s="16">
        <f t="shared" si="0"/>
        <v>639758151</v>
      </c>
      <c r="F35" s="16">
        <f t="shared" si="0"/>
        <v>282487846</v>
      </c>
      <c r="G35" s="16">
        <f t="shared" si="0"/>
        <v>278826368</v>
      </c>
      <c r="H35" s="16">
        <f t="shared" si="0"/>
        <v>542160218</v>
      </c>
      <c r="I35" s="16">
        <f t="shared" si="0"/>
        <v>274155221</v>
      </c>
      <c r="J35" s="16">
        <f t="shared" si="0"/>
        <v>308125554</v>
      </c>
      <c r="M35" s="16">
        <f>SUM(M5:M34)</f>
        <v>47646107</v>
      </c>
    </row>
    <row r="36" spans="1:14" x14ac:dyDescent="0.25">
      <c r="A36" s="2"/>
      <c r="B36" s="7" t="s">
        <v>85</v>
      </c>
      <c r="C36" s="72">
        <f>SUM(C35:J35)</f>
        <v>2874574738</v>
      </c>
      <c r="D36" s="73"/>
      <c r="E36" s="73"/>
      <c r="F36" s="73"/>
      <c r="G36" s="73"/>
      <c r="H36" s="73"/>
      <c r="I36" s="73"/>
      <c r="J36" s="73"/>
      <c r="K36" s="74"/>
    </row>
    <row r="37" spans="1:14" x14ac:dyDescent="0.25">
      <c r="A37" s="2"/>
    </row>
    <row r="38" spans="1:14" x14ac:dyDescent="0.25">
      <c r="A38" s="2"/>
      <c r="B38" s="45" t="s">
        <v>121</v>
      </c>
      <c r="C38" s="46">
        <f>SUM(C31:J33,C27:J28,C24:J25,C21:J22,C18:J19,C16:J16)</f>
        <v>614779022</v>
      </c>
    </row>
    <row r="39" spans="1:14" x14ac:dyDescent="0.25">
      <c r="A39" s="2"/>
      <c r="B39" s="45" t="s">
        <v>122</v>
      </c>
      <c r="C39" s="46">
        <f>SUM(C34:J34,C29:J30,C26:J26,C23:J23,C20:J20,C17:J17,C5:J15)</f>
        <v>2259795716</v>
      </c>
    </row>
    <row r="40" spans="1:14" x14ac:dyDescent="0.25">
      <c r="A40" s="2"/>
      <c r="C40" s="4"/>
    </row>
    <row r="41" spans="1:14" x14ac:dyDescent="0.25">
      <c r="A41" s="2"/>
    </row>
    <row r="42" spans="1:14" x14ac:dyDescent="0.25">
      <c r="A42" s="2"/>
    </row>
    <row r="43" spans="1:14" x14ac:dyDescent="0.25">
      <c r="A43" s="2"/>
    </row>
    <row r="44" spans="1:14" x14ac:dyDescent="0.25">
      <c r="A44" s="2"/>
    </row>
    <row r="45" spans="1:14" x14ac:dyDescent="0.25">
      <c r="A45" s="2"/>
    </row>
    <row r="46" spans="1:14" x14ac:dyDescent="0.25">
      <c r="A46" s="2"/>
    </row>
    <row r="47" spans="1:14" x14ac:dyDescent="0.25">
      <c r="A47" s="2"/>
    </row>
    <row r="48" spans="1:14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</sheetData>
  <mergeCells count="3">
    <mergeCell ref="C2:J2"/>
    <mergeCell ref="C3:J3"/>
    <mergeCell ref="C36:K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8" workbookViewId="0">
      <selection activeCell="C40" sqref="C40"/>
    </sheetView>
  </sheetViews>
  <sheetFormatPr defaultColWidth="20.7109375" defaultRowHeight="15" x14ac:dyDescent="0.25"/>
  <cols>
    <col min="1" max="1" width="20.7109375" style="2" customWidth="1"/>
    <col min="2" max="2" width="53.7109375" style="2" customWidth="1"/>
    <col min="3" max="10" width="13.140625" style="2" customWidth="1"/>
    <col min="11" max="11" width="22.5703125" style="2" bestFit="1" customWidth="1"/>
    <col min="12" max="12" width="18.28515625" style="2" bestFit="1" customWidth="1"/>
    <col min="13" max="16384" width="20.7109375" style="2"/>
  </cols>
  <sheetData>
    <row r="1" spans="1:14" x14ac:dyDescent="0.25">
      <c r="A1" s="2" t="s">
        <v>0</v>
      </c>
      <c r="B1" s="5" t="s">
        <v>58</v>
      </c>
    </row>
    <row r="2" spans="1:14" x14ac:dyDescent="0.25">
      <c r="C2" s="83" t="s">
        <v>1</v>
      </c>
      <c r="D2" s="83"/>
      <c r="E2" s="83"/>
      <c r="F2" s="83"/>
      <c r="G2" s="83"/>
      <c r="H2" s="83"/>
      <c r="I2" s="83"/>
      <c r="J2" s="83"/>
    </row>
    <row r="3" spans="1:14" x14ac:dyDescent="0.25">
      <c r="C3" s="82" t="s">
        <v>51</v>
      </c>
      <c r="D3" s="82"/>
      <c r="E3" s="82"/>
      <c r="F3" s="82"/>
      <c r="G3" s="82"/>
      <c r="H3" s="82"/>
      <c r="I3" s="82"/>
      <c r="J3" s="82"/>
    </row>
    <row r="4" spans="1:14" ht="86.25" x14ac:dyDescent="0.25">
      <c r="A4" s="7" t="s">
        <v>50</v>
      </c>
      <c r="B4" s="7" t="s">
        <v>52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6" t="s">
        <v>73</v>
      </c>
      <c r="L4" s="6" t="s">
        <v>74</v>
      </c>
      <c r="M4" s="6" t="s">
        <v>77</v>
      </c>
    </row>
    <row r="5" spans="1:14" s="20" customFormat="1" x14ac:dyDescent="0.25">
      <c r="A5" s="18" t="s">
        <v>5</v>
      </c>
      <c r="B5" s="11" t="s">
        <v>17</v>
      </c>
      <c r="C5" s="19">
        <v>0</v>
      </c>
      <c r="D5" s="19">
        <v>16336820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8"/>
      <c r="L5" s="18"/>
      <c r="M5" s="18"/>
      <c r="N5" s="29"/>
    </row>
    <row r="6" spans="1:14" s="20" customFormat="1" x14ac:dyDescent="0.25">
      <c r="A6" s="18" t="s">
        <v>5</v>
      </c>
      <c r="B6" s="11" t="s">
        <v>30</v>
      </c>
      <c r="C6" s="19">
        <v>0</v>
      </c>
      <c r="D6" s="19">
        <v>25535649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8"/>
      <c r="L6" s="18"/>
      <c r="M6" s="18"/>
      <c r="N6" s="29"/>
    </row>
    <row r="7" spans="1:14" x14ac:dyDescent="0.25">
      <c r="A7" s="11" t="s">
        <v>5</v>
      </c>
      <c r="B7" s="11" t="s">
        <v>13</v>
      </c>
      <c r="C7" s="12">
        <v>61276602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1"/>
      <c r="L7" s="11"/>
      <c r="M7" s="11"/>
      <c r="N7" s="29"/>
    </row>
    <row r="8" spans="1:14" s="20" customFormat="1" x14ac:dyDescent="0.25">
      <c r="A8" s="18" t="s">
        <v>6</v>
      </c>
      <c r="B8" s="11" t="s">
        <v>30</v>
      </c>
      <c r="C8" s="19">
        <v>0</v>
      </c>
      <c r="D8" s="19">
        <v>26394257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8"/>
      <c r="L8" s="18"/>
      <c r="M8" s="18"/>
      <c r="N8" s="29"/>
    </row>
    <row r="9" spans="1:14" s="20" customFormat="1" x14ac:dyDescent="0.25">
      <c r="A9" s="18" t="s">
        <v>6</v>
      </c>
      <c r="B9" s="11" t="s">
        <v>13</v>
      </c>
      <c r="C9" s="19">
        <v>0</v>
      </c>
      <c r="D9" s="19">
        <v>79581843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8"/>
      <c r="L9" s="18"/>
      <c r="M9" s="18"/>
      <c r="N9" s="29"/>
    </row>
    <row r="10" spans="1:14" s="20" customFormat="1" x14ac:dyDescent="0.25">
      <c r="A10" s="18" t="s">
        <v>6</v>
      </c>
      <c r="B10" s="11" t="s">
        <v>14</v>
      </c>
      <c r="C10" s="19">
        <v>0</v>
      </c>
      <c r="D10" s="19">
        <v>5278500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2">
        <v>5278500</v>
      </c>
      <c r="L10" s="18" t="s">
        <v>75</v>
      </c>
      <c r="M10" s="18"/>
      <c r="N10" s="29"/>
    </row>
    <row r="11" spans="1:14" s="20" customFormat="1" x14ac:dyDescent="0.25">
      <c r="A11" s="18" t="s">
        <v>7</v>
      </c>
      <c r="B11" s="11" t="s">
        <v>22</v>
      </c>
      <c r="C11" s="19">
        <v>0</v>
      </c>
      <c r="D11" s="19">
        <v>0</v>
      </c>
      <c r="E11" s="19">
        <v>0</v>
      </c>
      <c r="F11" s="19">
        <v>47869110</v>
      </c>
      <c r="G11" s="19">
        <v>0</v>
      </c>
      <c r="H11" s="19">
        <v>0</v>
      </c>
      <c r="I11" s="19">
        <v>0</v>
      </c>
      <c r="J11" s="19">
        <v>0</v>
      </c>
      <c r="K11" s="18"/>
      <c r="L11" s="18"/>
      <c r="M11" s="18"/>
      <c r="N11" s="29"/>
    </row>
    <row r="12" spans="1:14" s="20" customFormat="1" x14ac:dyDescent="0.25">
      <c r="A12" s="18" t="s">
        <v>7</v>
      </c>
      <c r="B12" s="11" t="s">
        <v>16</v>
      </c>
      <c r="C12" s="19">
        <v>0</v>
      </c>
      <c r="D12" s="19">
        <v>0</v>
      </c>
      <c r="E12" s="19">
        <v>0</v>
      </c>
      <c r="F12" s="19">
        <v>179200</v>
      </c>
      <c r="G12" s="19">
        <v>0</v>
      </c>
      <c r="H12" s="19">
        <v>0</v>
      </c>
      <c r="I12" s="19">
        <v>0</v>
      </c>
      <c r="J12" s="19">
        <v>0</v>
      </c>
      <c r="K12" s="18"/>
      <c r="L12" s="18"/>
      <c r="M12" s="18"/>
      <c r="N12" s="29"/>
    </row>
    <row r="13" spans="1:14" s="20" customFormat="1" x14ac:dyDescent="0.25">
      <c r="A13" s="18" t="s">
        <v>7</v>
      </c>
      <c r="B13" s="11" t="s">
        <v>30</v>
      </c>
      <c r="C13" s="19">
        <v>0</v>
      </c>
      <c r="D13" s="19">
        <v>0</v>
      </c>
      <c r="E13" s="19">
        <v>0</v>
      </c>
      <c r="F13" s="19">
        <v>19080186</v>
      </c>
      <c r="G13" s="19">
        <v>0</v>
      </c>
      <c r="H13" s="19">
        <v>0</v>
      </c>
      <c r="I13" s="19">
        <v>0</v>
      </c>
      <c r="J13" s="19">
        <v>0</v>
      </c>
      <c r="K13" s="18"/>
      <c r="L13" s="18"/>
      <c r="M13" s="18"/>
      <c r="N13" s="29"/>
    </row>
    <row r="14" spans="1:14" s="20" customFormat="1" x14ac:dyDescent="0.25">
      <c r="A14" s="18" t="s">
        <v>7</v>
      </c>
      <c r="B14" s="11" t="s">
        <v>13</v>
      </c>
      <c r="C14" s="19">
        <v>0</v>
      </c>
      <c r="D14" s="19">
        <v>0</v>
      </c>
      <c r="E14" s="19">
        <v>87835428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8"/>
      <c r="L14" s="18"/>
      <c r="M14" s="18"/>
      <c r="N14" s="29"/>
    </row>
    <row r="15" spans="1:14" s="20" customFormat="1" x14ac:dyDescent="0.25">
      <c r="A15" s="18" t="s">
        <v>8</v>
      </c>
      <c r="B15" s="11" t="s">
        <v>22</v>
      </c>
      <c r="C15" s="19">
        <v>0</v>
      </c>
      <c r="D15" s="19">
        <v>0</v>
      </c>
      <c r="E15" s="19">
        <v>0</v>
      </c>
      <c r="F15" s="19">
        <v>0</v>
      </c>
      <c r="G15" s="19">
        <v>48925684</v>
      </c>
      <c r="H15" s="19">
        <v>0</v>
      </c>
      <c r="I15" s="19">
        <v>0</v>
      </c>
      <c r="J15" s="19">
        <v>0</v>
      </c>
      <c r="K15" s="18"/>
      <c r="L15" s="18"/>
      <c r="M15" s="18"/>
      <c r="N15" s="29"/>
    </row>
    <row r="16" spans="1:14" s="20" customFormat="1" x14ac:dyDescent="0.25">
      <c r="A16" s="18" t="s">
        <v>8</v>
      </c>
      <c r="B16" s="11" t="s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192000</v>
      </c>
      <c r="H16" s="19">
        <v>0</v>
      </c>
      <c r="I16" s="19">
        <v>0</v>
      </c>
      <c r="J16" s="19">
        <v>0</v>
      </c>
      <c r="K16" s="18"/>
      <c r="L16" s="18"/>
      <c r="M16" s="18"/>
      <c r="N16" s="29"/>
    </row>
    <row r="17" spans="1:14" x14ac:dyDescent="0.25">
      <c r="A17" s="11" t="s">
        <v>8</v>
      </c>
      <c r="B17" s="11" t="s">
        <v>30</v>
      </c>
      <c r="C17" s="12">
        <v>0</v>
      </c>
      <c r="D17" s="12">
        <v>0</v>
      </c>
      <c r="E17" s="12">
        <v>0</v>
      </c>
      <c r="F17" s="12">
        <v>0</v>
      </c>
      <c r="G17" s="12">
        <v>18444179</v>
      </c>
      <c r="H17" s="12">
        <v>0</v>
      </c>
      <c r="I17" s="12">
        <v>0</v>
      </c>
      <c r="J17" s="12">
        <v>0</v>
      </c>
      <c r="K17" s="11"/>
      <c r="L17" s="11"/>
      <c r="M17" s="11"/>
      <c r="N17" s="29"/>
    </row>
    <row r="18" spans="1:14" s="20" customFormat="1" x14ac:dyDescent="0.25">
      <c r="A18" s="18" t="s">
        <v>8</v>
      </c>
      <c r="B18" s="11" t="s">
        <v>13</v>
      </c>
      <c r="C18" s="19">
        <v>0</v>
      </c>
      <c r="D18" s="19">
        <v>0</v>
      </c>
      <c r="E18" s="19">
        <v>0</v>
      </c>
      <c r="F18" s="19">
        <v>52224617</v>
      </c>
      <c r="G18" s="19">
        <v>52419885</v>
      </c>
      <c r="H18" s="19">
        <v>1497353</v>
      </c>
      <c r="I18" s="19">
        <v>0</v>
      </c>
      <c r="J18" s="19">
        <v>0</v>
      </c>
      <c r="K18" s="18"/>
      <c r="L18" s="18"/>
      <c r="M18" s="18"/>
      <c r="N18" s="29"/>
    </row>
    <row r="19" spans="1:14" s="20" customFormat="1" x14ac:dyDescent="0.25">
      <c r="A19" s="18" t="s">
        <v>9</v>
      </c>
      <c r="B19" s="11" t="s">
        <v>22</v>
      </c>
      <c r="C19" s="19">
        <v>0</v>
      </c>
      <c r="D19" s="19">
        <v>0</v>
      </c>
      <c r="E19" s="19">
        <v>0</v>
      </c>
      <c r="F19" s="19">
        <v>0</v>
      </c>
      <c r="G19" s="19">
        <v>54104300</v>
      </c>
      <c r="H19" s="19">
        <v>0</v>
      </c>
      <c r="I19" s="19">
        <v>0</v>
      </c>
      <c r="J19" s="19">
        <v>0</v>
      </c>
      <c r="K19" s="18"/>
      <c r="L19" s="18"/>
      <c r="M19" s="18"/>
      <c r="N19" s="29"/>
    </row>
    <row r="20" spans="1:14" s="20" customFormat="1" x14ac:dyDescent="0.25">
      <c r="A20" s="18" t="s">
        <v>9</v>
      </c>
      <c r="B20" s="11" t="s">
        <v>16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216000</v>
      </c>
      <c r="I20" s="19">
        <v>0</v>
      </c>
      <c r="J20" s="19">
        <v>0</v>
      </c>
      <c r="K20" s="18"/>
      <c r="L20" s="18"/>
      <c r="M20" s="18"/>
      <c r="N20" s="29"/>
    </row>
    <row r="21" spans="1:14" s="20" customFormat="1" x14ac:dyDescent="0.25">
      <c r="A21" s="18" t="s">
        <v>9</v>
      </c>
      <c r="B21" s="11" t="s">
        <v>57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2960657</v>
      </c>
      <c r="I21" s="19">
        <v>0</v>
      </c>
      <c r="J21" s="19">
        <v>0</v>
      </c>
      <c r="K21" s="18"/>
      <c r="L21" s="18"/>
      <c r="M21" s="18"/>
      <c r="N21" s="29"/>
    </row>
    <row r="22" spans="1:14" s="20" customFormat="1" x14ac:dyDescent="0.25">
      <c r="A22" s="18" t="s">
        <v>9</v>
      </c>
      <c r="B22" s="11" t="s">
        <v>30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9540093</v>
      </c>
      <c r="I22" s="19">
        <v>0</v>
      </c>
      <c r="J22" s="19">
        <v>0</v>
      </c>
      <c r="K22" s="18"/>
      <c r="L22" s="18"/>
      <c r="M22" s="18"/>
      <c r="N22" s="29"/>
    </row>
    <row r="23" spans="1:14" s="20" customFormat="1" x14ac:dyDescent="0.25">
      <c r="A23" s="18" t="s">
        <v>9</v>
      </c>
      <c r="B23" s="11" t="s">
        <v>13</v>
      </c>
      <c r="C23" s="19">
        <v>0</v>
      </c>
      <c r="D23" s="19">
        <v>0</v>
      </c>
      <c r="E23" s="19">
        <v>0</v>
      </c>
      <c r="F23" s="19">
        <v>0</v>
      </c>
      <c r="G23" s="19">
        <v>54195224</v>
      </c>
      <c r="H23" s="19">
        <v>55016314</v>
      </c>
      <c r="I23" s="19">
        <v>0</v>
      </c>
      <c r="J23" s="19">
        <v>0</v>
      </c>
      <c r="K23" s="18"/>
      <c r="L23" s="18"/>
      <c r="M23" s="18"/>
      <c r="N23" s="29"/>
    </row>
    <row r="24" spans="1:14" s="20" customFormat="1" x14ac:dyDescent="0.25">
      <c r="A24" s="18" t="s">
        <v>10</v>
      </c>
      <c r="B24" s="11" t="s">
        <v>22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50267240</v>
      </c>
      <c r="I24" s="19">
        <v>0</v>
      </c>
      <c r="J24" s="19">
        <v>0</v>
      </c>
      <c r="K24" s="18"/>
      <c r="L24" s="18"/>
      <c r="M24" s="18"/>
      <c r="N24" s="29"/>
    </row>
    <row r="25" spans="1:14" s="20" customFormat="1" x14ac:dyDescent="0.25">
      <c r="A25" s="18" t="s">
        <v>10</v>
      </c>
      <c r="B25" s="11" t="s">
        <v>20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1271131</v>
      </c>
      <c r="I25" s="19">
        <v>0</v>
      </c>
      <c r="J25" s="19">
        <v>0</v>
      </c>
      <c r="K25" s="18"/>
      <c r="L25" s="18"/>
      <c r="M25" s="18"/>
      <c r="N25" s="29"/>
    </row>
    <row r="26" spans="1:14" s="20" customFormat="1" x14ac:dyDescent="0.25">
      <c r="A26" s="18" t="s">
        <v>10</v>
      </c>
      <c r="B26" s="11" t="s">
        <v>57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2871666</v>
      </c>
      <c r="J26" s="19">
        <v>0</v>
      </c>
      <c r="K26" s="18"/>
      <c r="L26" s="18"/>
      <c r="M26" s="18"/>
      <c r="N26" s="29"/>
    </row>
    <row r="27" spans="1:14" s="20" customFormat="1" x14ac:dyDescent="0.25">
      <c r="A27" s="18" t="s">
        <v>10</v>
      </c>
      <c r="B27" s="11" t="s">
        <v>30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12720124</v>
      </c>
      <c r="J27" s="19">
        <v>0</v>
      </c>
      <c r="K27" s="18"/>
      <c r="L27" s="18"/>
      <c r="M27" s="18"/>
      <c r="N27" s="29"/>
    </row>
    <row r="28" spans="1:14" s="20" customFormat="1" x14ac:dyDescent="0.25">
      <c r="A28" s="18" t="s">
        <v>10</v>
      </c>
      <c r="B28" s="11" t="s">
        <v>13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61682542</v>
      </c>
      <c r="I28" s="19">
        <v>60576748</v>
      </c>
      <c r="J28" s="19">
        <v>0</v>
      </c>
      <c r="K28" s="18"/>
      <c r="L28" s="18"/>
      <c r="M28" s="18"/>
      <c r="N28" s="29"/>
    </row>
    <row r="29" spans="1:14" s="20" customFormat="1" x14ac:dyDescent="0.25">
      <c r="A29" s="18" t="s">
        <v>11</v>
      </c>
      <c r="B29" s="11" t="s">
        <v>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24652545</v>
      </c>
      <c r="J29" s="19">
        <v>0</v>
      </c>
      <c r="K29" s="12">
        <v>24652545</v>
      </c>
      <c r="L29" s="18" t="s">
        <v>75</v>
      </c>
      <c r="M29" s="18"/>
      <c r="N29" s="29"/>
    </row>
    <row r="30" spans="1:14" s="20" customFormat="1" x14ac:dyDescent="0.25">
      <c r="A30" s="18" t="s">
        <v>11</v>
      </c>
      <c r="B30" s="11" t="s">
        <v>22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36676646</v>
      </c>
      <c r="J30" s="19">
        <v>0</v>
      </c>
      <c r="K30" s="18"/>
      <c r="L30" s="18"/>
      <c r="M30" s="18"/>
      <c r="N30" s="29"/>
    </row>
    <row r="31" spans="1:14" s="20" customFormat="1" x14ac:dyDescent="0.25">
      <c r="A31" s="18" t="s">
        <v>11</v>
      </c>
      <c r="B31" s="11" t="s">
        <v>20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558399</v>
      </c>
      <c r="K31" s="18"/>
      <c r="L31" s="18"/>
      <c r="M31" s="18"/>
      <c r="N31" s="29"/>
    </row>
    <row r="32" spans="1:14" s="20" customFormat="1" x14ac:dyDescent="0.25">
      <c r="A32" s="18" t="s">
        <v>11</v>
      </c>
      <c r="B32" s="11" t="s">
        <v>16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204000</v>
      </c>
      <c r="J32" s="19">
        <v>0</v>
      </c>
      <c r="K32" s="18"/>
      <c r="L32" s="18"/>
      <c r="M32" s="18"/>
      <c r="N32" s="29"/>
    </row>
    <row r="33" spans="1:14" s="20" customFormat="1" x14ac:dyDescent="0.25">
      <c r="A33" s="18" t="s">
        <v>11</v>
      </c>
      <c r="B33" s="11" t="s">
        <v>30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22578220</v>
      </c>
      <c r="K33" s="18"/>
      <c r="L33" s="18"/>
      <c r="M33" s="18"/>
      <c r="N33" s="29"/>
    </row>
    <row r="34" spans="1:14" s="20" customFormat="1" x14ac:dyDescent="0.25">
      <c r="A34" s="18" t="s">
        <v>11</v>
      </c>
      <c r="B34" s="11" t="s">
        <v>13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61316456</v>
      </c>
      <c r="J34" s="19">
        <v>62749446</v>
      </c>
      <c r="K34" s="18"/>
      <c r="L34" s="18"/>
      <c r="M34" s="18"/>
      <c r="N34" s="29"/>
    </row>
    <row r="35" spans="1:14" s="20" customFormat="1" x14ac:dyDescent="0.25">
      <c r="A35" s="18" t="s">
        <v>12</v>
      </c>
      <c r="B35" s="11" t="s">
        <v>16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207600</v>
      </c>
      <c r="K35" s="18"/>
      <c r="L35" s="18"/>
      <c r="M35" s="18"/>
      <c r="N35" s="29"/>
    </row>
    <row r="36" spans="1:14" s="20" customFormat="1" x14ac:dyDescent="0.25">
      <c r="A36" s="22" t="s">
        <v>28</v>
      </c>
      <c r="B36" s="7"/>
      <c r="C36" s="23">
        <f>SUM(C5:C35)</f>
        <v>61276602</v>
      </c>
      <c r="D36" s="23">
        <f t="shared" ref="D36:J36" si="0">SUM(D5:D35)</f>
        <v>153127069</v>
      </c>
      <c r="E36" s="23">
        <f t="shared" si="0"/>
        <v>87835428</v>
      </c>
      <c r="F36" s="23">
        <f t="shared" si="0"/>
        <v>119353113</v>
      </c>
      <c r="G36" s="23">
        <f t="shared" si="0"/>
        <v>228281272</v>
      </c>
      <c r="H36" s="23">
        <f t="shared" si="0"/>
        <v>182451330</v>
      </c>
      <c r="I36" s="23">
        <f t="shared" si="0"/>
        <v>199018185</v>
      </c>
      <c r="J36" s="23">
        <f t="shared" si="0"/>
        <v>86093665</v>
      </c>
    </row>
    <row r="37" spans="1:14" s="20" customFormat="1" x14ac:dyDescent="0.25">
      <c r="B37" s="7" t="s">
        <v>85</v>
      </c>
      <c r="C37" s="72">
        <f>SUM(C36:J36)</f>
        <v>1117436664</v>
      </c>
      <c r="D37" s="73"/>
      <c r="E37" s="73"/>
      <c r="F37" s="73"/>
      <c r="G37" s="73"/>
      <c r="H37" s="73"/>
      <c r="I37" s="73"/>
      <c r="J37" s="73"/>
      <c r="K37" s="74"/>
    </row>
    <row r="38" spans="1:14" s="20" customFormat="1" x14ac:dyDescent="0.25">
      <c r="B38" s="2"/>
    </row>
    <row r="39" spans="1:14" s="20" customFormat="1" x14ac:dyDescent="0.25">
      <c r="B39" s="45" t="s">
        <v>121</v>
      </c>
      <c r="C39" s="46">
        <f>SUM(C10:J12,C15:J16,C19:J20,C24:J25,C29:J32,C35:J35)</f>
        <v>270602355</v>
      </c>
    </row>
    <row r="40" spans="1:14" s="20" customFormat="1" x14ac:dyDescent="0.25">
      <c r="B40" s="45" t="s">
        <v>122</v>
      </c>
      <c r="C40" s="46">
        <f>SUM(C33:J34,C26:J28,C21:J23,C17:J18,C13:J14,C5:J9)</f>
        <v>846834309</v>
      </c>
    </row>
    <row r="41" spans="1:14" s="20" customFormat="1" x14ac:dyDescent="0.25">
      <c r="B41" s="2"/>
      <c r="C41" s="29"/>
    </row>
    <row r="42" spans="1:14" s="20" customFormat="1" x14ac:dyDescent="0.25">
      <c r="B42" s="2"/>
    </row>
    <row r="43" spans="1:14" s="20" customFormat="1" x14ac:dyDescent="0.25">
      <c r="B43" s="2"/>
    </row>
    <row r="44" spans="1:14" s="20" customFormat="1" x14ac:dyDescent="0.25">
      <c r="B44" s="2"/>
    </row>
    <row r="45" spans="1:14" s="20" customFormat="1" x14ac:dyDescent="0.25">
      <c r="B45" s="2"/>
    </row>
    <row r="46" spans="1:14" s="20" customFormat="1" x14ac:dyDescent="0.25">
      <c r="B46" s="2"/>
    </row>
    <row r="47" spans="1:14" s="20" customFormat="1" x14ac:dyDescent="0.25">
      <c r="B47" s="2"/>
    </row>
    <row r="48" spans="1:14" s="20" customFormat="1" x14ac:dyDescent="0.25">
      <c r="B48" s="2"/>
    </row>
    <row r="49" spans="2:2" s="20" customFormat="1" x14ac:dyDescent="0.25">
      <c r="B49" s="2"/>
    </row>
  </sheetData>
  <autoFilter ref="A4:N4"/>
  <mergeCells count="3">
    <mergeCell ref="C2:J2"/>
    <mergeCell ref="C3:J3"/>
    <mergeCell ref="C37:K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55" workbookViewId="0">
      <selection activeCell="C79" sqref="C79"/>
    </sheetView>
  </sheetViews>
  <sheetFormatPr defaultRowHeight="15" x14ac:dyDescent="0.25"/>
  <cols>
    <col min="1" max="1" width="17.28515625" style="2" customWidth="1"/>
    <col min="2" max="2" width="52.85546875" style="2" customWidth="1"/>
    <col min="3" max="3" width="14.28515625" style="2" customWidth="1"/>
    <col min="4" max="4" width="13" style="2" customWidth="1"/>
    <col min="5" max="11" width="14.28515625" style="2" customWidth="1"/>
    <col min="12" max="12" width="13.42578125" style="2" bestFit="1" customWidth="1"/>
    <col min="13" max="13" width="11.140625" style="2" bestFit="1" customWidth="1"/>
    <col min="14" max="14" width="12.140625" style="2" bestFit="1" customWidth="1"/>
    <col min="15" max="15" width="28.42578125" style="2" customWidth="1"/>
    <col min="16" max="16384" width="9.140625" style="2"/>
  </cols>
  <sheetData>
    <row r="1" spans="1:15" x14ac:dyDescent="0.25">
      <c r="A1" s="2" t="s">
        <v>0</v>
      </c>
      <c r="B1" s="5" t="s">
        <v>61</v>
      </c>
    </row>
    <row r="2" spans="1:15" x14ac:dyDescent="0.25">
      <c r="C2" s="69" t="s">
        <v>1</v>
      </c>
      <c r="D2" s="70"/>
      <c r="E2" s="70"/>
      <c r="F2" s="70"/>
      <c r="G2" s="70"/>
      <c r="H2" s="70"/>
      <c r="I2" s="70"/>
      <c r="J2" s="70"/>
      <c r="K2" s="71"/>
    </row>
    <row r="3" spans="1:15" x14ac:dyDescent="0.25">
      <c r="C3" s="69" t="s">
        <v>51</v>
      </c>
      <c r="D3" s="70"/>
      <c r="E3" s="70"/>
      <c r="F3" s="70"/>
      <c r="G3" s="70"/>
      <c r="H3" s="70"/>
      <c r="I3" s="70"/>
      <c r="J3" s="70"/>
      <c r="K3" s="71"/>
    </row>
    <row r="4" spans="1:15" ht="114.7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73</v>
      </c>
      <c r="M4" s="6" t="s">
        <v>74</v>
      </c>
      <c r="N4" s="6" t="s">
        <v>77</v>
      </c>
    </row>
    <row r="5" spans="1:15" s="20" customFormat="1" x14ac:dyDescent="0.25">
      <c r="A5" s="18" t="s">
        <v>2</v>
      </c>
      <c r="B5" s="11" t="s">
        <v>15</v>
      </c>
      <c r="C5" s="19">
        <v>0</v>
      </c>
      <c r="D5" s="19">
        <v>-128063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8"/>
      <c r="M5" s="18"/>
      <c r="N5" s="19"/>
      <c r="O5" s="29"/>
    </row>
    <row r="6" spans="1:15" s="20" customFormat="1" x14ac:dyDescent="0.25">
      <c r="A6" s="18" t="s">
        <v>2</v>
      </c>
      <c r="B6" s="11" t="s">
        <v>13</v>
      </c>
      <c r="C6" s="19">
        <v>-130933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8"/>
      <c r="M6" s="18"/>
      <c r="N6" s="19"/>
      <c r="O6" s="29"/>
    </row>
    <row r="7" spans="1:15" s="20" customFormat="1" x14ac:dyDescent="0.25">
      <c r="A7" s="18" t="s">
        <v>3</v>
      </c>
      <c r="B7" s="11" t="s">
        <v>15</v>
      </c>
      <c r="C7" s="19">
        <v>0</v>
      </c>
      <c r="D7" s="19">
        <v>-128063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8"/>
      <c r="M7" s="18"/>
      <c r="N7" s="19"/>
      <c r="O7" s="29"/>
    </row>
    <row r="8" spans="1:15" s="20" customFormat="1" x14ac:dyDescent="0.25">
      <c r="A8" s="18" t="s">
        <v>3</v>
      </c>
      <c r="B8" s="11" t="s">
        <v>33</v>
      </c>
      <c r="C8" s="19">
        <v>0</v>
      </c>
      <c r="D8" s="19">
        <v>4107422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8"/>
      <c r="M8" s="18"/>
      <c r="N8" s="19"/>
      <c r="O8" s="29"/>
    </row>
    <row r="9" spans="1:15" s="20" customFormat="1" x14ac:dyDescent="0.25">
      <c r="A9" s="18" t="s">
        <v>3</v>
      </c>
      <c r="B9" s="11" t="s">
        <v>30</v>
      </c>
      <c r="C9" s="19">
        <v>37684999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8"/>
      <c r="M9" s="18"/>
      <c r="N9" s="19"/>
      <c r="O9" s="29"/>
    </row>
    <row r="10" spans="1:15" s="20" customFormat="1" x14ac:dyDescent="0.25">
      <c r="A10" s="18" t="s">
        <v>3</v>
      </c>
      <c r="B10" s="11" t="s">
        <v>13</v>
      </c>
      <c r="C10" s="19">
        <v>25573707</v>
      </c>
      <c r="D10" s="19">
        <v>0</v>
      </c>
      <c r="E10" s="19">
        <v>0</v>
      </c>
      <c r="F10" s="19">
        <v>69599</v>
      </c>
      <c r="G10" s="19">
        <v>-354962</v>
      </c>
      <c r="H10" s="19">
        <v>0</v>
      </c>
      <c r="I10" s="19">
        <v>0</v>
      </c>
      <c r="J10" s="19">
        <v>0</v>
      </c>
      <c r="K10" s="19">
        <v>0</v>
      </c>
      <c r="L10" s="18"/>
      <c r="M10" s="18"/>
      <c r="N10" s="19"/>
      <c r="O10" s="29"/>
    </row>
    <row r="11" spans="1:15" s="20" customFormat="1" x14ac:dyDescent="0.25">
      <c r="A11" s="18" t="s">
        <v>4</v>
      </c>
      <c r="B11" s="11" t="s">
        <v>15</v>
      </c>
      <c r="C11" s="19">
        <v>63132241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"/>
      <c r="M11" s="18"/>
      <c r="N11" s="19"/>
      <c r="O11" s="29"/>
    </row>
    <row r="12" spans="1:15" s="20" customFormat="1" x14ac:dyDescent="0.25">
      <c r="A12" s="18" t="s">
        <v>4</v>
      </c>
      <c r="B12" s="11" t="s">
        <v>59</v>
      </c>
      <c r="C12" s="19">
        <v>0</v>
      </c>
      <c r="D12" s="19">
        <v>590730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"/>
      <c r="M12" s="18"/>
      <c r="N12" s="19"/>
      <c r="O12" s="29"/>
    </row>
    <row r="13" spans="1:15" s="20" customFormat="1" x14ac:dyDescent="0.25">
      <c r="A13" s="18" t="s">
        <v>4</v>
      </c>
      <c r="B13" s="11" t="s">
        <v>33</v>
      </c>
      <c r="C13" s="19">
        <v>0</v>
      </c>
      <c r="D13" s="19">
        <v>3746064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8"/>
      <c r="M13" s="18"/>
      <c r="N13" s="19"/>
      <c r="O13" s="29"/>
    </row>
    <row r="14" spans="1:15" s="20" customFormat="1" x14ac:dyDescent="0.25">
      <c r="A14" s="18" t="s">
        <v>4</v>
      </c>
      <c r="B14" s="11" t="s">
        <v>14</v>
      </c>
      <c r="C14" s="19">
        <v>0</v>
      </c>
      <c r="D14" s="19">
        <v>64621750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"/>
      <c r="M14" s="18"/>
      <c r="N14" s="19"/>
      <c r="O14" s="29"/>
    </row>
    <row r="15" spans="1:15" x14ac:dyDescent="0.25">
      <c r="A15" s="11" t="s">
        <v>4</v>
      </c>
      <c r="B15" s="11" t="s">
        <v>30</v>
      </c>
      <c r="C15" s="12">
        <v>0</v>
      </c>
      <c r="D15" s="12">
        <v>39397417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1"/>
      <c r="M15" s="11"/>
      <c r="N15" s="12"/>
      <c r="O15" s="29"/>
    </row>
    <row r="16" spans="1:15" s="20" customFormat="1" x14ac:dyDescent="0.25">
      <c r="A16" s="18" t="s">
        <v>4</v>
      </c>
      <c r="B16" s="11" t="s">
        <v>13</v>
      </c>
      <c r="C16" s="19">
        <v>0</v>
      </c>
      <c r="D16" s="19">
        <v>96924698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8"/>
      <c r="M16" s="18"/>
      <c r="N16" s="19"/>
      <c r="O16" s="29"/>
    </row>
    <row r="17" spans="1:15" s="20" customFormat="1" x14ac:dyDescent="0.25">
      <c r="A17" s="18" t="s">
        <v>5</v>
      </c>
      <c r="B17" s="11" t="s">
        <v>15</v>
      </c>
      <c r="C17" s="19">
        <v>0</v>
      </c>
      <c r="D17" s="19">
        <v>57657062</v>
      </c>
      <c r="E17" s="19">
        <v>0</v>
      </c>
      <c r="F17" s="19">
        <v>3219714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8"/>
      <c r="M17" s="18"/>
      <c r="N17" s="19"/>
      <c r="O17" s="29"/>
    </row>
    <row r="18" spans="1:15" s="20" customFormat="1" x14ac:dyDescent="0.25">
      <c r="A18" s="18" t="s">
        <v>5</v>
      </c>
      <c r="B18" s="11" t="s">
        <v>59</v>
      </c>
      <c r="C18" s="19">
        <v>0</v>
      </c>
      <c r="D18" s="19">
        <v>3240867</v>
      </c>
      <c r="E18" s="19">
        <v>3312162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/>
      <c r="M18" s="18"/>
      <c r="N18" s="19"/>
      <c r="O18" s="29"/>
    </row>
    <row r="19" spans="1:15" s="20" customFormat="1" x14ac:dyDescent="0.25">
      <c r="A19" s="18" t="s">
        <v>5</v>
      </c>
      <c r="B19" s="11" t="s">
        <v>33</v>
      </c>
      <c r="C19" s="19">
        <v>0</v>
      </c>
      <c r="D19" s="19">
        <v>2497378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"/>
      <c r="M19" s="18"/>
      <c r="N19" s="19"/>
      <c r="O19" s="29"/>
    </row>
    <row r="20" spans="1:15" s="20" customFormat="1" x14ac:dyDescent="0.25">
      <c r="A20" s="18" t="s">
        <v>5</v>
      </c>
      <c r="B20" s="11" t="s">
        <v>17</v>
      </c>
      <c r="C20" s="19">
        <v>0</v>
      </c>
      <c r="D20" s="19">
        <v>0</v>
      </c>
      <c r="E20" s="19">
        <v>21748303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8"/>
      <c r="M20" s="18"/>
      <c r="N20" s="19"/>
      <c r="O20" s="29"/>
    </row>
    <row r="21" spans="1:15" s="20" customFormat="1" x14ac:dyDescent="0.25">
      <c r="A21" s="18" t="s">
        <v>5</v>
      </c>
      <c r="B21" s="11" t="s">
        <v>30</v>
      </c>
      <c r="C21" s="19">
        <v>0</v>
      </c>
      <c r="D21" s="19">
        <v>0</v>
      </c>
      <c r="E21" s="19">
        <v>39202139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8"/>
      <c r="M21" s="18"/>
      <c r="N21" s="19"/>
      <c r="O21" s="29"/>
    </row>
    <row r="22" spans="1:15" s="20" customFormat="1" x14ac:dyDescent="0.25">
      <c r="A22" s="18" t="s">
        <v>5</v>
      </c>
      <c r="B22" s="11" t="s">
        <v>13</v>
      </c>
      <c r="C22" s="19">
        <v>0</v>
      </c>
      <c r="D22" s="19">
        <v>77145185</v>
      </c>
      <c r="E22" s="19">
        <v>0</v>
      </c>
      <c r="F22" s="19">
        <v>0</v>
      </c>
      <c r="G22" s="19">
        <v>8447744</v>
      </c>
      <c r="H22" s="19">
        <v>0</v>
      </c>
      <c r="I22" s="19">
        <v>0</v>
      </c>
      <c r="J22" s="19">
        <v>0</v>
      </c>
      <c r="K22" s="19">
        <v>0</v>
      </c>
      <c r="L22" s="18"/>
      <c r="M22" s="18"/>
      <c r="N22" s="19"/>
      <c r="O22" s="29"/>
    </row>
    <row r="23" spans="1:15" s="20" customFormat="1" x14ac:dyDescent="0.25">
      <c r="A23" s="18" t="s">
        <v>6</v>
      </c>
      <c r="B23" s="11" t="s">
        <v>15</v>
      </c>
      <c r="C23" s="19">
        <v>0</v>
      </c>
      <c r="D23" s="19">
        <v>0</v>
      </c>
      <c r="E23" s="19">
        <v>0</v>
      </c>
      <c r="F23" s="19">
        <v>65890737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8"/>
      <c r="M23" s="18"/>
      <c r="N23" s="19"/>
      <c r="O23" s="29"/>
    </row>
    <row r="24" spans="1:15" s="20" customFormat="1" x14ac:dyDescent="0.25">
      <c r="A24" s="18" t="s">
        <v>6</v>
      </c>
      <c r="B24" s="11" t="s">
        <v>33</v>
      </c>
      <c r="C24" s="19">
        <v>0</v>
      </c>
      <c r="D24" s="19">
        <v>0</v>
      </c>
      <c r="E24" s="19">
        <v>1312519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8"/>
      <c r="M24" s="18"/>
      <c r="N24" s="19"/>
      <c r="O24" s="29"/>
    </row>
    <row r="25" spans="1:15" s="20" customFormat="1" x14ac:dyDescent="0.25">
      <c r="A25" s="18" t="s">
        <v>6</v>
      </c>
      <c r="B25" s="11" t="s">
        <v>38</v>
      </c>
      <c r="C25" s="19">
        <v>0</v>
      </c>
      <c r="D25" s="19">
        <v>0</v>
      </c>
      <c r="E25" s="19">
        <v>3723129</v>
      </c>
      <c r="F25" s="19">
        <v>6386158</v>
      </c>
      <c r="G25" s="19">
        <v>8505143</v>
      </c>
      <c r="H25" s="19">
        <v>0</v>
      </c>
      <c r="I25" s="19">
        <v>0</v>
      </c>
      <c r="J25" s="19">
        <v>0</v>
      </c>
      <c r="K25" s="19">
        <v>0</v>
      </c>
      <c r="L25" s="18"/>
      <c r="M25" s="18"/>
      <c r="N25" s="19"/>
      <c r="O25" s="29"/>
    </row>
    <row r="26" spans="1:15" s="20" customFormat="1" x14ac:dyDescent="0.25">
      <c r="A26" s="18" t="s">
        <v>6</v>
      </c>
      <c r="B26" s="11" t="s">
        <v>35</v>
      </c>
      <c r="C26" s="19">
        <v>0</v>
      </c>
      <c r="D26" s="19">
        <v>0</v>
      </c>
      <c r="E26" s="19">
        <v>0</v>
      </c>
      <c r="F26" s="19">
        <v>2551296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2">
        <v>2551296</v>
      </c>
      <c r="M26" s="18" t="s">
        <v>75</v>
      </c>
      <c r="N26" s="19"/>
      <c r="O26" s="29"/>
    </row>
    <row r="27" spans="1:15" s="20" customFormat="1" x14ac:dyDescent="0.25">
      <c r="A27" s="18" t="s">
        <v>6</v>
      </c>
      <c r="B27" s="11" t="s">
        <v>14</v>
      </c>
      <c r="C27" s="19">
        <v>0</v>
      </c>
      <c r="D27" s="19">
        <v>0</v>
      </c>
      <c r="E27" s="19">
        <v>0</v>
      </c>
      <c r="F27" s="19">
        <v>41687573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2">
        <v>106309323</v>
      </c>
      <c r="M27" s="18" t="s">
        <v>75</v>
      </c>
      <c r="N27" s="19"/>
      <c r="O27" s="29"/>
    </row>
    <row r="28" spans="1:15" s="20" customFormat="1" x14ac:dyDescent="0.25">
      <c r="A28" s="18" t="s">
        <v>6</v>
      </c>
      <c r="B28" s="11" t="s">
        <v>30</v>
      </c>
      <c r="C28" s="19">
        <v>0</v>
      </c>
      <c r="D28" s="19">
        <v>0</v>
      </c>
      <c r="E28" s="19">
        <v>40520268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8"/>
      <c r="M28" s="18"/>
      <c r="N28" s="19"/>
      <c r="O28" s="29"/>
    </row>
    <row r="29" spans="1:15" s="20" customFormat="1" x14ac:dyDescent="0.25">
      <c r="A29" s="18" t="s">
        <v>6</v>
      </c>
      <c r="B29" s="11" t="s">
        <v>60</v>
      </c>
      <c r="C29" s="19">
        <v>0</v>
      </c>
      <c r="D29" s="19">
        <v>0</v>
      </c>
      <c r="E29" s="19">
        <v>3961965</v>
      </c>
      <c r="F29" s="19">
        <v>3231686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8"/>
      <c r="M29" s="18"/>
      <c r="N29" s="19"/>
      <c r="O29" s="29"/>
    </row>
    <row r="30" spans="1:15" s="20" customFormat="1" x14ac:dyDescent="0.25">
      <c r="A30" s="18" t="s">
        <v>6</v>
      </c>
      <c r="B30" s="11" t="s">
        <v>13</v>
      </c>
      <c r="C30" s="19">
        <v>0</v>
      </c>
      <c r="D30" s="19">
        <v>0</v>
      </c>
      <c r="E30" s="19">
        <v>79410714</v>
      </c>
      <c r="F30" s="19">
        <v>36761326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8"/>
      <c r="M30" s="18"/>
      <c r="N30" s="19"/>
      <c r="O30" s="29"/>
    </row>
    <row r="31" spans="1:15" s="20" customFormat="1" x14ac:dyDescent="0.25">
      <c r="A31" s="18" t="s">
        <v>7</v>
      </c>
      <c r="B31" s="11" t="s">
        <v>39</v>
      </c>
      <c r="C31" s="19">
        <v>0</v>
      </c>
      <c r="D31" s="19">
        <v>0</v>
      </c>
      <c r="E31" s="19">
        <v>0</v>
      </c>
      <c r="F31" s="19">
        <v>3499077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8"/>
      <c r="M31" s="18"/>
      <c r="N31" s="19"/>
      <c r="O31" s="29"/>
    </row>
    <row r="32" spans="1:15" s="20" customFormat="1" x14ac:dyDescent="0.25">
      <c r="A32" s="18" t="s">
        <v>7</v>
      </c>
      <c r="B32" s="11" t="s">
        <v>22</v>
      </c>
      <c r="C32" s="19">
        <v>0</v>
      </c>
      <c r="D32" s="19">
        <v>0</v>
      </c>
      <c r="E32" s="19">
        <v>0</v>
      </c>
      <c r="F32" s="19">
        <v>0</v>
      </c>
      <c r="G32" s="19">
        <v>82257182</v>
      </c>
      <c r="H32" s="19">
        <v>0</v>
      </c>
      <c r="I32" s="19">
        <v>-549118</v>
      </c>
      <c r="J32" s="19">
        <v>0</v>
      </c>
      <c r="K32" s="19">
        <v>0</v>
      </c>
      <c r="L32" s="18"/>
      <c r="M32" s="18"/>
      <c r="N32" s="19"/>
      <c r="O32" s="29"/>
    </row>
    <row r="33" spans="1:15" s="20" customFormat="1" x14ac:dyDescent="0.25">
      <c r="A33" s="18" t="s">
        <v>7</v>
      </c>
      <c r="B33" s="11" t="s">
        <v>20</v>
      </c>
      <c r="C33" s="19">
        <v>0</v>
      </c>
      <c r="D33" s="19">
        <v>0</v>
      </c>
      <c r="E33" s="19">
        <v>0</v>
      </c>
      <c r="F33" s="19">
        <v>0</v>
      </c>
      <c r="G33" s="19">
        <v>2575038</v>
      </c>
      <c r="H33" s="19">
        <v>0</v>
      </c>
      <c r="I33" s="19">
        <v>0</v>
      </c>
      <c r="J33" s="19">
        <v>0</v>
      </c>
      <c r="K33" s="19">
        <v>0</v>
      </c>
      <c r="L33" s="18"/>
      <c r="M33" s="18"/>
      <c r="N33" s="19"/>
      <c r="O33" s="29"/>
    </row>
    <row r="34" spans="1:15" s="20" customFormat="1" x14ac:dyDescent="0.25">
      <c r="A34" s="18" t="s">
        <v>7</v>
      </c>
      <c r="B34" s="11" t="s">
        <v>16</v>
      </c>
      <c r="C34" s="19">
        <v>0</v>
      </c>
      <c r="D34" s="19">
        <v>0</v>
      </c>
      <c r="E34" s="19">
        <v>0</v>
      </c>
      <c r="F34" s="19">
        <v>0</v>
      </c>
      <c r="G34" s="19">
        <v>179200</v>
      </c>
      <c r="H34" s="19">
        <v>0</v>
      </c>
      <c r="I34" s="19">
        <v>0</v>
      </c>
      <c r="J34" s="19">
        <v>0</v>
      </c>
      <c r="K34" s="19">
        <v>0</v>
      </c>
      <c r="L34" s="18"/>
      <c r="M34" s="18"/>
      <c r="N34" s="19"/>
      <c r="O34" s="29"/>
    </row>
    <row r="35" spans="1:15" s="20" customFormat="1" x14ac:dyDescent="0.25">
      <c r="A35" s="18" t="s">
        <v>7</v>
      </c>
      <c r="B35" s="11" t="s">
        <v>41</v>
      </c>
      <c r="C35" s="19">
        <v>0</v>
      </c>
      <c r="D35" s="19">
        <v>0</v>
      </c>
      <c r="E35" s="19">
        <v>0</v>
      </c>
      <c r="F35" s="19">
        <v>47464617</v>
      </c>
      <c r="G35" s="19">
        <v>-1423939</v>
      </c>
      <c r="H35" s="19">
        <v>0</v>
      </c>
      <c r="I35" s="19">
        <v>0</v>
      </c>
      <c r="J35" s="19">
        <v>0</v>
      </c>
      <c r="K35" s="19">
        <v>0</v>
      </c>
      <c r="L35" s="18"/>
      <c r="M35" s="18"/>
      <c r="N35" s="19"/>
      <c r="O35" s="29"/>
    </row>
    <row r="36" spans="1:15" s="20" customFormat="1" x14ac:dyDescent="0.25">
      <c r="A36" s="18" t="s">
        <v>7</v>
      </c>
      <c r="B36" s="11" t="s">
        <v>30</v>
      </c>
      <c r="C36" s="19">
        <v>0</v>
      </c>
      <c r="D36" s="19">
        <v>0</v>
      </c>
      <c r="E36" s="19">
        <v>0</v>
      </c>
      <c r="F36" s="19">
        <v>0</v>
      </c>
      <c r="G36" s="19">
        <v>29291760</v>
      </c>
      <c r="H36" s="19">
        <v>0</v>
      </c>
      <c r="I36" s="19">
        <v>0</v>
      </c>
      <c r="J36" s="19">
        <v>0</v>
      </c>
      <c r="K36" s="19">
        <v>0</v>
      </c>
      <c r="L36" s="18"/>
      <c r="M36" s="18"/>
      <c r="N36" s="19"/>
      <c r="O36" s="29"/>
    </row>
    <row r="37" spans="1:15" s="20" customFormat="1" x14ac:dyDescent="0.25">
      <c r="A37" s="18" t="s">
        <v>7</v>
      </c>
      <c r="B37" s="11" t="s">
        <v>60</v>
      </c>
      <c r="C37" s="19">
        <v>0</v>
      </c>
      <c r="D37" s="19">
        <v>0</v>
      </c>
      <c r="E37" s="19">
        <v>0</v>
      </c>
      <c r="F37" s="19">
        <v>0</v>
      </c>
      <c r="G37" s="19">
        <v>7221695</v>
      </c>
      <c r="H37" s="19">
        <v>0</v>
      </c>
      <c r="I37" s="19">
        <v>0</v>
      </c>
      <c r="J37" s="19">
        <v>0</v>
      </c>
      <c r="K37" s="19">
        <v>0</v>
      </c>
      <c r="L37" s="18"/>
      <c r="M37" s="18"/>
      <c r="N37" s="19"/>
      <c r="O37" s="29"/>
    </row>
    <row r="38" spans="1:15" s="20" customFormat="1" x14ac:dyDescent="0.25">
      <c r="A38" s="18" t="s">
        <v>7</v>
      </c>
      <c r="B38" s="11" t="s">
        <v>13</v>
      </c>
      <c r="C38" s="19">
        <v>0</v>
      </c>
      <c r="D38" s="19">
        <v>0</v>
      </c>
      <c r="E38" s="19">
        <v>0</v>
      </c>
      <c r="F38" s="19">
        <v>104536738</v>
      </c>
      <c r="G38" s="19">
        <v>14758128</v>
      </c>
      <c r="H38" s="19">
        <v>0</v>
      </c>
      <c r="I38" s="19">
        <v>0</v>
      </c>
      <c r="J38" s="19">
        <v>0</v>
      </c>
      <c r="K38" s="19">
        <v>0</v>
      </c>
      <c r="L38" s="18"/>
      <c r="M38" s="18"/>
      <c r="N38" s="19"/>
      <c r="O38" s="29"/>
    </row>
    <row r="39" spans="1:15" s="20" customFormat="1" x14ac:dyDescent="0.25">
      <c r="A39" s="18" t="s">
        <v>8</v>
      </c>
      <c r="B39" s="11" t="s">
        <v>22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95421860</v>
      </c>
      <c r="I39" s="19">
        <v>-640705</v>
      </c>
      <c r="J39" s="19">
        <v>0</v>
      </c>
      <c r="K39" s="19">
        <v>0</v>
      </c>
      <c r="L39" s="18"/>
      <c r="M39" s="18"/>
      <c r="N39" s="19"/>
      <c r="O39" s="29"/>
    </row>
    <row r="40" spans="1:15" s="20" customFormat="1" x14ac:dyDescent="0.25">
      <c r="A40" s="18" t="s">
        <v>8</v>
      </c>
      <c r="B40" s="11" t="s">
        <v>20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2403837</v>
      </c>
      <c r="I40" s="19">
        <v>0</v>
      </c>
      <c r="J40" s="19">
        <v>0</v>
      </c>
      <c r="K40" s="19">
        <v>0</v>
      </c>
      <c r="L40" s="18"/>
      <c r="M40" s="18"/>
      <c r="N40" s="19"/>
      <c r="O40" s="29"/>
    </row>
    <row r="41" spans="1:15" s="20" customFormat="1" x14ac:dyDescent="0.25">
      <c r="A41" s="18" t="s">
        <v>8</v>
      </c>
      <c r="B41" s="11" t="s">
        <v>23</v>
      </c>
      <c r="C41" s="19">
        <v>0</v>
      </c>
      <c r="D41" s="19">
        <v>0</v>
      </c>
      <c r="E41" s="19">
        <v>0</v>
      </c>
      <c r="F41" s="19">
        <v>0</v>
      </c>
      <c r="G41" s="19">
        <v>80400</v>
      </c>
      <c r="H41" s="19">
        <v>0</v>
      </c>
      <c r="I41" s="19">
        <v>0</v>
      </c>
      <c r="J41" s="19">
        <v>0</v>
      </c>
      <c r="K41" s="19">
        <v>0</v>
      </c>
      <c r="L41" s="18"/>
      <c r="M41" s="18"/>
      <c r="N41" s="19"/>
      <c r="O41" s="29"/>
    </row>
    <row r="42" spans="1:15" s="20" customFormat="1" x14ac:dyDescent="0.25">
      <c r="A42" s="18" t="s">
        <v>8</v>
      </c>
      <c r="B42" s="11" t="s">
        <v>16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192000</v>
      </c>
      <c r="I42" s="19">
        <v>0</v>
      </c>
      <c r="J42" s="19">
        <v>0</v>
      </c>
      <c r="K42" s="19">
        <v>0</v>
      </c>
      <c r="L42" s="18"/>
      <c r="M42" s="18"/>
      <c r="N42" s="19"/>
      <c r="O42" s="29"/>
    </row>
    <row r="43" spans="1:15" s="20" customFormat="1" x14ac:dyDescent="0.25">
      <c r="A43" s="18" t="s">
        <v>8</v>
      </c>
      <c r="B43" s="11" t="s">
        <v>42</v>
      </c>
      <c r="C43" s="19">
        <v>0</v>
      </c>
      <c r="D43" s="19">
        <v>0</v>
      </c>
      <c r="E43" s="19">
        <v>0</v>
      </c>
      <c r="F43" s="19">
        <v>0</v>
      </c>
      <c r="G43" s="19">
        <v>23796108</v>
      </c>
      <c r="H43" s="19">
        <v>0</v>
      </c>
      <c r="I43" s="19">
        <v>-170378</v>
      </c>
      <c r="J43" s="19">
        <v>0</v>
      </c>
      <c r="K43" s="19">
        <v>0</v>
      </c>
      <c r="L43" s="18"/>
      <c r="M43" s="18"/>
      <c r="N43" s="19"/>
      <c r="O43" s="29"/>
    </row>
    <row r="44" spans="1:15" s="20" customFormat="1" x14ac:dyDescent="0.25">
      <c r="A44" s="18" t="s">
        <v>8</v>
      </c>
      <c r="B44" s="11" t="s">
        <v>41</v>
      </c>
      <c r="C44" s="19">
        <v>0</v>
      </c>
      <c r="D44" s="19">
        <v>0</v>
      </c>
      <c r="E44" s="19">
        <v>0</v>
      </c>
      <c r="F44" s="19">
        <v>0</v>
      </c>
      <c r="G44" s="19">
        <v>49435332</v>
      </c>
      <c r="H44" s="19">
        <v>0</v>
      </c>
      <c r="I44" s="19">
        <v>0</v>
      </c>
      <c r="J44" s="19">
        <v>0</v>
      </c>
      <c r="K44" s="19">
        <v>0</v>
      </c>
      <c r="L44" s="18"/>
      <c r="M44" s="18"/>
      <c r="N44" s="19"/>
      <c r="O44" s="29"/>
    </row>
    <row r="45" spans="1:15" s="20" customFormat="1" x14ac:dyDescent="0.25">
      <c r="A45" s="18" t="s">
        <v>8</v>
      </c>
      <c r="B45" s="11" t="s">
        <v>30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28315368</v>
      </c>
      <c r="I45" s="19">
        <v>0</v>
      </c>
      <c r="J45" s="19">
        <v>0</v>
      </c>
      <c r="K45" s="19">
        <v>0</v>
      </c>
      <c r="L45" s="18"/>
      <c r="M45" s="18"/>
      <c r="N45" s="19"/>
      <c r="O45" s="29"/>
    </row>
    <row r="46" spans="1:15" s="20" customFormat="1" x14ac:dyDescent="0.25">
      <c r="A46" s="18" t="s">
        <v>8</v>
      </c>
      <c r="B46" s="11" t="s">
        <v>60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4586336</v>
      </c>
      <c r="I46" s="19">
        <v>0</v>
      </c>
      <c r="J46" s="19">
        <v>0</v>
      </c>
      <c r="K46" s="19">
        <v>0</v>
      </c>
      <c r="L46" s="18"/>
      <c r="M46" s="18"/>
      <c r="N46" s="19"/>
      <c r="O46" s="29"/>
    </row>
    <row r="47" spans="1:15" s="20" customFormat="1" x14ac:dyDescent="0.25">
      <c r="A47" s="18" t="s">
        <v>8</v>
      </c>
      <c r="B47" s="11" t="s">
        <v>13</v>
      </c>
      <c r="C47" s="19">
        <v>0</v>
      </c>
      <c r="D47" s="19">
        <v>0</v>
      </c>
      <c r="E47" s="19">
        <v>0</v>
      </c>
      <c r="F47" s="19">
        <v>0</v>
      </c>
      <c r="G47" s="19">
        <v>73973911</v>
      </c>
      <c r="H47" s="19">
        <v>76429476</v>
      </c>
      <c r="I47" s="19">
        <v>0</v>
      </c>
      <c r="J47" s="19">
        <v>0</v>
      </c>
      <c r="K47" s="19">
        <v>0</v>
      </c>
      <c r="L47" s="18"/>
      <c r="M47" s="18"/>
      <c r="N47" s="19"/>
      <c r="O47" s="29"/>
    </row>
    <row r="48" spans="1:15" x14ac:dyDescent="0.25">
      <c r="A48" s="11" t="s">
        <v>9</v>
      </c>
      <c r="B48" s="11" t="s">
        <v>22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88068318</v>
      </c>
      <c r="J48" s="12">
        <v>0</v>
      </c>
      <c r="K48" s="12">
        <v>0</v>
      </c>
      <c r="L48" s="11"/>
      <c r="M48" s="11"/>
      <c r="N48" s="12"/>
      <c r="O48" s="29"/>
    </row>
    <row r="49" spans="1:15" x14ac:dyDescent="0.25">
      <c r="A49" s="11" t="s">
        <v>9</v>
      </c>
      <c r="B49" s="11" t="s">
        <v>20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2791734</v>
      </c>
      <c r="J49" s="12">
        <v>0</v>
      </c>
      <c r="K49" s="12">
        <v>0</v>
      </c>
      <c r="L49" s="11"/>
      <c r="M49" s="11"/>
      <c r="N49" s="12"/>
      <c r="O49" s="29"/>
    </row>
    <row r="50" spans="1:15" x14ac:dyDescent="0.25">
      <c r="A50" s="11" t="s">
        <v>9</v>
      </c>
      <c r="B50" s="11" t="s">
        <v>16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216000</v>
      </c>
      <c r="J50" s="12">
        <v>0</v>
      </c>
      <c r="K50" s="12">
        <v>0</v>
      </c>
      <c r="L50" s="11"/>
      <c r="M50" s="11"/>
      <c r="N50" s="12"/>
      <c r="O50" s="29"/>
    </row>
    <row r="51" spans="1:15" x14ac:dyDescent="0.25">
      <c r="A51" s="11" t="s">
        <v>9</v>
      </c>
      <c r="B51" s="11" t="s">
        <v>36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10409104</v>
      </c>
      <c r="J51" s="12">
        <v>0</v>
      </c>
      <c r="K51" s="12">
        <v>0</v>
      </c>
      <c r="L51" s="11"/>
      <c r="M51" s="11"/>
      <c r="N51" s="12"/>
      <c r="O51" s="29"/>
    </row>
    <row r="52" spans="1:15" x14ac:dyDescent="0.25">
      <c r="A52" s="11" t="s">
        <v>9</v>
      </c>
      <c r="B52" s="11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45165196</v>
      </c>
      <c r="I52" s="12">
        <v>0</v>
      </c>
      <c r="J52" s="12">
        <v>0</v>
      </c>
      <c r="K52" s="12">
        <v>0</v>
      </c>
      <c r="L52" s="11"/>
      <c r="M52" s="11"/>
      <c r="N52" s="12"/>
      <c r="O52" s="29"/>
    </row>
    <row r="53" spans="1:15" x14ac:dyDescent="0.25">
      <c r="A53" s="11" t="s">
        <v>9</v>
      </c>
      <c r="B53" s="11" t="s">
        <v>30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14645880</v>
      </c>
      <c r="J53" s="12">
        <v>0</v>
      </c>
      <c r="K53" s="12">
        <v>0</v>
      </c>
      <c r="L53" s="11"/>
      <c r="M53" s="11"/>
      <c r="N53" s="12"/>
      <c r="O53" s="29"/>
    </row>
    <row r="54" spans="1:15" x14ac:dyDescent="0.25">
      <c r="A54" s="11" t="s">
        <v>9</v>
      </c>
      <c r="B54" s="11" t="s">
        <v>13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77647904</v>
      </c>
      <c r="I54" s="12">
        <v>77032133</v>
      </c>
      <c r="J54" s="12">
        <v>0</v>
      </c>
      <c r="K54" s="12">
        <v>0</v>
      </c>
      <c r="L54" s="11"/>
      <c r="M54" s="11"/>
      <c r="N54" s="12"/>
      <c r="O54" s="29"/>
    </row>
    <row r="55" spans="1:15" x14ac:dyDescent="0.25">
      <c r="A55" s="11" t="s">
        <v>10</v>
      </c>
      <c r="B55" s="11" t="s">
        <v>44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16500</v>
      </c>
      <c r="J55" s="12">
        <v>0</v>
      </c>
      <c r="K55" s="12">
        <v>0</v>
      </c>
      <c r="L55" s="11"/>
      <c r="M55" s="11"/>
      <c r="N55" s="12"/>
      <c r="O55" s="29"/>
    </row>
    <row r="56" spans="1:15" x14ac:dyDescent="0.25">
      <c r="A56" s="11" t="s">
        <v>10</v>
      </c>
      <c r="B56" s="11" t="s">
        <v>22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89183370</v>
      </c>
      <c r="K56" s="12">
        <v>0</v>
      </c>
      <c r="L56" s="11"/>
      <c r="M56" s="11"/>
      <c r="N56" s="12"/>
      <c r="O56" s="29"/>
    </row>
    <row r="57" spans="1:15" x14ac:dyDescent="0.25">
      <c r="A57" s="11" t="s">
        <v>10</v>
      </c>
      <c r="B57" s="11" t="s">
        <v>20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2791734</v>
      </c>
      <c r="J57" s="12">
        <v>0</v>
      </c>
      <c r="K57" s="12">
        <v>0</v>
      </c>
      <c r="L57" s="11"/>
      <c r="M57" s="11"/>
      <c r="N57" s="12"/>
      <c r="O57" s="29"/>
    </row>
    <row r="58" spans="1:15" x14ac:dyDescent="0.25">
      <c r="A58" s="11" t="s">
        <v>10</v>
      </c>
      <c r="B58" s="11" t="s">
        <v>23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33100</v>
      </c>
      <c r="J58" s="12">
        <v>0</v>
      </c>
      <c r="K58" s="12">
        <v>0</v>
      </c>
      <c r="L58" s="11"/>
      <c r="M58" s="11"/>
      <c r="N58" s="12"/>
      <c r="O58" s="29"/>
    </row>
    <row r="59" spans="1:15" x14ac:dyDescent="0.25">
      <c r="A59" s="11" t="s">
        <v>10</v>
      </c>
      <c r="B59" s="11" t="s">
        <v>42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24507092</v>
      </c>
      <c r="J59" s="12">
        <v>0</v>
      </c>
      <c r="K59" s="12">
        <v>0</v>
      </c>
      <c r="L59" s="11"/>
      <c r="M59" s="11"/>
      <c r="N59" s="12"/>
      <c r="O59" s="29"/>
    </row>
    <row r="60" spans="1:15" x14ac:dyDescent="0.25">
      <c r="A60" s="11" t="s">
        <v>10</v>
      </c>
      <c r="B60" s="11" t="s">
        <v>41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44094771</v>
      </c>
      <c r="J60" s="12">
        <v>0</v>
      </c>
      <c r="K60" s="12">
        <v>0</v>
      </c>
      <c r="L60" s="11"/>
      <c r="M60" s="11"/>
      <c r="N60" s="12"/>
      <c r="O60" s="29"/>
    </row>
    <row r="61" spans="1:15" x14ac:dyDescent="0.25">
      <c r="A61" s="11" t="s">
        <v>10</v>
      </c>
      <c r="B61" s="11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19527840</v>
      </c>
      <c r="K61" s="12">
        <v>0</v>
      </c>
      <c r="L61" s="11"/>
      <c r="M61" s="11"/>
      <c r="N61" s="12"/>
      <c r="O61" s="29"/>
    </row>
    <row r="62" spans="1:15" x14ac:dyDescent="0.25">
      <c r="A62" s="11" t="s">
        <v>10</v>
      </c>
      <c r="B62" s="11" t="s">
        <v>13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89255489</v>
      </c>
      <c r="J62" s="12">
        <v>86042884</v>
      </c>
      <c r="K62" s="12">
        <v>0</v>
      </c>
      <c r="L62" s="11"/>
      <c r="M62" s="11"/>
      <c r="N62" s="12"/>
      <c r="O62" s="29"/>
    </row>
    <row r="63" spans="1:15" x14ac:dyDescent="0.25">
      <c r="A63" s="11" t="s">
        <v>11</v>
      </c>
      <c r="B63" s="11" t="s">
        <v>22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87216608</v>
      </c>
      <c r="K63" s="12">
        <v>0</v>
      </c>
      <c r="L63" s="11"/>
      <c r="M63" s="11"/>
      <c r="N63" s="12"/>
      <c r="O63" s="29"/>
    </row>
    <row r="64" spans="1:15" x14ac:dyDescent="0.25">
      <c r="A64" s="11" t="s">
        <v>11</v>
      </c>
      <c r="B64" s="11" t="s">
        <v>20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2829443</v>
      </c>
      <c r="K64" s="12">
        <v>0</v>
      </c>
      <c r="L64" s="11"/>
      <c r="M64" s="11"/>
      <c r="N64" s="12"/>
      <c r="O64" s="29"/>
    </row>
    <row r="65" spans="1:15" x14ac:dyDescent="0.25">
      <c r="A65" s="11" t="s">
        <v>11</v>
      </c>
      <c r="B65" s="11" t="s">
        <v>16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204000</v>
      </c>
      <c r="K65" s="12">
        <v>0</v>
      </c>
      <c r="L65" s="11"/>
      <c r="M65" s="11"/>
      <c r="N65" s="12"/>
      <c r="O65" s="29"/>
    </row>
    <row r="66" spans="1:15" x14ac:dyDescent="0.25">
      <c r="A66" s="11" t="s">
        <v>11</v>
      </c>
      <c r="B66" s="11" t="s">
        <v>42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25454097</v>
      </c>
      <c r="K66" s="12">
        <v>0</v>
      </c>
      <c r="L66" s="11"/>
      <c r="M66" s="11"/>
      <c r="N66" s="12"/>
      <c r="O66" s="29"/>
    </row>
    <row r="67" spans="1:15" x14ac:dyDescent="0.25">
      <c r="A67" s="11" t="s">
        <v>11</v>
      </c>
      <c r="B67" s="11" t="s">
        <v>36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38897100</v>
      </c>
      <c r="K67" s="12">
        <v>0</v>
      </c>
      <c r="L67" s="12">
        <v>49306204</v>
      </c>
      <c r="M67" s="11" t="s">
        <v>75</v>
      </c>
      <c r="N67" s="12"/>
      <c r="O67" s="29"/>
    </row>
    <row r="68" spans="1:15" x14ac:dyDescent="0.25">
      <c r="A68" s="11" t="s">
        <v>11</v>
      </c>
      <c r="B68" s="11" t="s">
        <v>41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44979098</v>
      </c>
      <c r="K68" s="12">
        <v>0</v>
      </c>
      <c r="L68" s="11"/>
      <c r="M68" s="11"/>
      <c r="N68" s="12"/>
      <c r="O68" s="29"/>
    </row>
    <row r="69" spans="1:15" x14ac:dyDescent="0.25">
      <c r="A69" s="11" t="s">
        <v>11</v>
      </c>
      <c r="B69" s="11" t="s">
        <v>30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34661916</v>
      </c>
      <c r="L69" s="11"/>
      <c r="M69" s="11"/>
      <c r="N69" s="12"/>
      <c r="O69" s="29"/>
    </row>
    <row r="70" spans="1:15" x14ac:dyDescent="0.25">
      <c r="A70" s="11" t="s">
        <v>11</v>
      </c>
      <c r="B70" s="11" t="s">
        <v>13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83835225</v>
      </c>
      <c r="K70" s="12">
        <v>85160778</v>
      </c>
      <c r="L70" s="11"/>
      <c r="M70" s="11"/>
      <c r="N70" s="12"/>
      <c r="O70" s="29"/>
    </row>
    <row r="71" spans="1:15" x14ac:dyDescent="0.25">
      <c r="A71" s="11" t="s">
        <v>12</v>
      </c>
      <c r="B71" s="11" t="s">
        <v>16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207600</v>
      </c>
      <c r="L71" s="11"/>
      <c r="M71" s="11"/>
      <c r="N71" s="12"/>
      <c r="O71" s="29"/>
    </row>
    <row r="72" spans="1:15" x14ac:dyDescent="0.25">
      <c r="A72" s="11" t="s">
        <v>27</v>
      </c>
      <c r="B72" s="11" t="s">
        <v>38</v>
      </c>
      <c r="C72" s="12">
        <v>0</v>
      </c>
      <c r="D72" s="12">
        <v>0</v>
      </c>
      <c r="E72" s="12">
        <v>-85632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1"/>
      <c r="M72" s="11"/>
      <c r="N72" s="12"/>
      <c r="O72" s="29"/>
    </row>
    <row r="73" spans="1:15" ht="45" x14ac:dyDescent="0.25">
      <c r="A73" s="8">
        <v>2015</v>
      </c>
      <c r="B73" s="8" t="s">
        <v>42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1"/>
      <c r="M73" s="11"/>
      <c r="N73" s="12">
        <v>29684533</v>
      </c>
      <c r="O73" s="10" t="s">
        <v>78</v>
      </c>
    </row>
    <row r="74" spans="1:15" ht="45" x14ac:dyDescent="0.25">
      <c r="A74" s="8">
        <v>2016</v>
      </c>
      <c r="B74" s="8" t="s">
        <v>42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1"/>
      <c r="M74" s="11"/>
      <c r="N74" s="12">
        <v>29684533</v>
      </c>
      <c r="O74" s="10" t="s">
        <v>79</v>
      </c>
    </row>
    <row r="75" spans="1:15" x14ac:dyDescent="0.25">
      <c r="A75" s="7" t="s">
        <v>28</v>
      </c>
      <c r="B75" s="7"/>
      <c r="C75" s="13">
        <f t="shared" ref="C75:K75" si="0">SUM(C5:C74)</f>
        <v>126260014</v>
      </c>
      <c r="D75" s="13">
        <f t="shared" si="0"/>
        <v>349672447</v>
      </c>
      <c r="E75" s="13">
        <f t="shared" si="0"/>
        <v>193105567</v>
      </c>
      <c r="F75" s="13">
        <f t="shared" si="0"/>
        <v>315298521</v>
      </c>
      <c r="G75" s="13">
        <f t="shared" si="0"/>
        <v>298742740</v>
      </c>
      <c r="H75" s="13">
        <f t="shared" si="0"/>
        <v>330161977</v>
      </c>
      <c r="I75" s="13">
        <f t="shared" si="0"/>
        <v>352501654</v>
      </c>
      <c r="J75" s="13">
        <f t="shared" si="0"/>
        <v>478169665</v>
      </c>
      <c r="K75" s="13">
        <f t="shared" si="0"/>
        <v>120030294</v>
      </c>
      <c r="L75" s="11"/>
      <c r="M75" s="11"/>
      <c r="N75" s="13">
        <f>SUM(N5:N74)</f>
        <v>59369066</v>
      </c>
    </row>
    <row r="76" spans="1:15" x14ac:dyDescent="0.25">
      <c r="B76" s="7" t="s">
        <v>85</v>
      </c>
      <c r="C76" s="72">
        <f>SUM(C75:K75)</f>
        <v>2563942879</v>
      </c>
      <c r="D76" s="73"/>
      <c r="E76" s="73"/>
      <c r="F76" s="73"/>
      <c r="G76" s="73"/>
      <c r="H76" s="73"/>
      <c r="I76" s="73"/>
      <c r="J76" s="73"/>
      <c r="K76" s="74"/>
      <c r="L76" s="11"/>
      <c r="M76" s="11"/>
      <c r="N76" s="12"/>
    </row>
    <row r="78" spans="1:15" x14ac:dyDescent="0.25">
      <c r="B78" s="45" t="s">
        <v>121</v>
      </c>
      <c r="C78" s="46">
        <f>SUM(C25:K27,C14:K14,C32:K34,C39:K43,C48:K51,C56:K59,C63:K67,C71:K72)</f>
        <v>705744141</v>
      </c>
    </row>
    <row r="79" spans="1:15" x14ac:dyDescent="0.25">
      <c r="B79" s="45" t="s">
        <v>122</v>
      </c>
      <c r="C79" s="46">
        <f>SUM(C5:K13,C15:K24,C28:K31,C35:K38,C44:K47,C52:K55,C60:K62,C68:K70)</f>
        <v>1858198738</v>
      </c>
    </row>
    <row r="80" spans="1:15" x14ac:dyDescent="0.25">
      <c r="C80" s="4"/>
    </row>
  </sheetData>
  <autoFilter ref="A4:O75"/>
  <mergeCells count="3">
    <mergeCell ref="C2:K2"/>
    <mergeCell ref="C3:K3"/>
    <mergeCell ref="C76:K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B70" workbookViewId="0">
      <selection activeCell="C87" sqref="C87"/>
    </sheetView>
  </sheetViews>
  <sheetFormatPr defaultRowHeight="15" x14ac:dyDescent="0.25"/>
  <cols>
    <col min="1" max="1" width="12.5703125" style="2" customWidth="1"/>
    <col min="2" max="2" width="80.7109375" style="2" bestFit="1" customWidth="1"/>
    <col min="3" max="11" width="12.7109375" style="2" customWidth="1"/>
    <col min="12" max="12" width="22.85546875" style="2" customWidth="1"/>
    <col min="13" max="13" width="19.7109375" style="2" customWidth="1"/>
    <col min="14" max="14" width="12.140625" style="2" bestFit="1" customWidth="1"/>
    <col min="15" max="15" width="34" style="10" customWidth="1"/>
    <col min="16" max="16384" width="9.140625" style="2"/>
  </cols>
  <sheetData>
    <row r="1" spans="1:15" x14ac:dyDescent="0.25">
      <c r="A1" s="2" t="s">
        <v>0</v>
      </c>
      <c r="B1" s="5" t="s">
        <v>66</v>
      </c>
    </row>
    <row r="2" spans="1:15" x14ac:dyDescent="0.25">
      <c r="C2" s="69" t="s">
        <v>1</v>
      </c>
      <c r="D2" s="70"/>
      <c r="E2" s="70"/>
      <c r="F2" s="70"/>
      <c r="G2" s="70"/>
      <c r="H2" s="70"/>
      <c r="I2" s="70"/>
      <c r="J2" s="70"/>
      <c r="K2" s="71"/>
    </row>
    <row r="3" spans="1:15" x14ac:dyDescent="0.25">
      <c r="C3" s="69" t="s">
        <v>51</v>
      </c>
      <c r="D3" s="70"/>
      <c r="E3" s="70"/>
      <c r="F3" s="70"/>
      <c r="G3" s="70"/>
      <c r="H3" s="70"/>
      <c r="I3" s="70"/>
      <c r="J3" s="70"/>
      <c r="K3" s="71"/>
    </row>
    <row r="4" spans="1:15" ht="114.75" x14ac:dyDescent="0.25">
      <c r="A4" s="7" t="s">
        <v>50</v>
      </c>
      <c r="B4" s="7" t="s">
        <v>52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73</v>
      </c>
      <c r="M4" s="6" t="s">
        <v>74</v>
      </c>
      <c r="N4" s="6" t="s">
        <v>77</v>
      </c>
    </row>
    <row r="5" spans="1:15" x14ac:dyDescent="0.25">
      <c r="A5" s="11" t="s">
        <v>2</v>
      </c>
      <c r="B5" s="11" t="s">
        <v>15</v>
      </c>
      <c r="C5" s="12">
        <v>-1044027</v>
      </c>
      <c r="D5" s="12">
        <v>-81940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1"/>
      <c r="M5" s="11"/>
      <c r="N5" s="12"/>
      <c r="O5" s="30"/>
    </row>
    <row r="6" spans="1:15" x14ac:dyDescent="0.25">
      <c r="A6" s="11" t="s">
        <v>3</v>
      </c>
      <c r="B6" s="11" t="s">
        <v>15</v>
      </c>
      <c r="C6" s="12">
        <v>0</v>
      </c>
      <c r="D6" s="12">
        <v>-84239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1"/>
      <c r="M6" s="11"/>
      <c r="N6" s="12"/>
      <c r="O6" s="30"/>
    </row>
    <row r="7" spans="1:15" x14ac:dyDescent="0.25">
      <c r="A7" s="11" t="s">
        <v>3</v>
      </c>
      <c r="B7" s="11" t="s">
        <v>62</v>
      </c>
      <c r="C7" s="12">
        <v>554754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1"/>
      <c r="M7" s="11"/>
      <c r="N7" s="12"/>
      <c r="O7" s="30"/>
    </row>
    <row r="8" spans="1:15" x14ac:dyDescent="0.25">
      <c r="A8" s="11" t="s">
        <v>3</v>
      </c>
      <c r="B8" s="11" t="s">
        <v>30</v>
      </c>
      <c r="C8" s="12">
        <v>21772403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1"/>
      <c r="M8" s="11"/>
      <c r="N8" s="12"/>
      <c r="O8" s="30"/>
    </row>
    <row r="9" spans="1:15" x14ac:dyDescent="0.25">
      <c r="A9" s="11" t="s">
        <v>3</v>
      </c>
      <c r="B9" s="11" t="s">
        <v>13</v>
      </c>
      <c r="C9" s="12">
        <v>88166311</v>
      </c>
      <c r="D9" s="12">
        <v>0</v>
      </c>
      <c r="E9" s="12">
        <v>-132484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1"/>
      <c r="M9" s="11"/>
      <c r="N9" s="12"/>
      <c r="O9" s="30"/>
    </row>
    <row r="10" spans="1:15" x14ac:dyDescent="0.25">
      <c r="A10" s="11" t="s">
        <v>4</v>
      </c>
      <c r="B10" s="11" t="s">
        <v>15</v>
      </c>
      <c r="C10" s="12">
        <v>0</v>
      </c>
      <c r="D10" s="12">
        <v>51056114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1"/>
      <c r="M10" s="11"/>
      <c r="N10" s="12"/>
      <c r="O10" s="30"/>
    </row>
    <row r="11" spans="1:15" x14ac:dyDescent="0.25">
      <c r="A11" s="11" t="s">
        <v>4</v>
      </c>
      <c r="B11" s="11" t="s">
        <v>33</v>
      </c>
      <c r="C11" s="12">
        <v>0</v>
      </c>
      <c r="D11" s="12">
        <v>590988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1"/>
      <c r="M11" s="11"/>
      <c r="N11" s="12"/>
      <c r="O11" s="30"/>
    </row>
    <row r="12" spans="1:15" x14ac:dyDescent="0.25">
      <c r="A12" s="11" t="s">
        <v>4</v>
      </c>
      <c r="B12" s="11" t="s">
        <v>14</v>
      </c>
      <c r="C12" s="12">
        <v>17751450</v>
      </c>
      <c r="D12" s="12">
        <v>13782000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1"/>
      <c r="M12" s="11"/>
      <c r="N12" s="12"/>
      <c r="O12" s="30"/>
    </row>
    <row r="13" spans="1:15" x14ac:dyDescent="0.25">
      <c r="A13" s="11" t="s">
        <v>4</v>
      </c>
      <c r="B13" s="11" t="s">
        <v>49</v>
      </c>
      <c r="C13" s="12">
        <v>0</v>
      </c>
      <c r="D13" s="12">
        <v>499290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1"/>
      <c r="M13" s="11"/>
      <c r="N13" s="12"/>
      <c r="O13" s="30"/>
    </row>
    <row r="14" spans="1:15" x14ac:dyDescent="0.25">
      <c r="A14" s="11" t="s">
        <v>4</v>
      </c>
      <c r="B14" s="11" t="s">
        <v>30</v>
      </c>
      <c r="C14" s="12">
        <v>0</v>
      </c>
      <c r="D14" s="12">
        <v>23127426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1"/>
      <c r="M14" s="11"/>
      <c r="N14" s="12"/>
      <c r="O14" s="30"/>
    </row>
    <row r="15" spans="1:15" x14ac:dyDescent="0.25">
      <c r="A15" s="11" t="s">
        <v>4</v>
      </c>
      <c r="B15" s="11" t="s">
        <v>13</v>
      </c>
      <c r="C15" s="12">
        <v>0</v>
      </c>
      <c r="D15" s="12">
        <v>87562202</v>
      </c>
      <c r="E15" s="12">
        <v>-1224910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1"/>
      <c r="M15" s="11"/>
      <c r="N15" s="12"/>
      <c r="O15" s="30"/>
    </row>
    <row r="16" spans="1:15" x14ac:dyDescent="0.25">
      <c r="A16" s="11" t="s">
        <v>5</v>
      </c>
      <c r="B16" s="11" t="s">
        <v>15</v>
      </c>
      <c r="C16" s="12">
        <v>0</v>
      </c>
      <c r="D16" s="12">
        <v>50997195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1"/>
      <c r="M16" s="11"/>
      <c r="N16" s="12"/>
      <c r="O16" s="30"/>
    </row>
    <row r="17" spans="1:15" x14ac:dyDescent="0.25">
      <c r="A17" s="11" t="s">
        <v>5</v>
      </c>
      <c r="B17" s="11" t="s">
        <v>19</v>
      </c>
      <c r="C17" s="12">
        <v>0</v>
      </c>
      <c r="D17" s="12">
        <v>0</v>
      </c>
      <c r="E17" s="12">
        <v>596815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1"/>
      <c r="M17" s="11"/>
      <c r="N17" s="12"/>
      <c r="O17" s="30"/>
    </row>
    <row r="18" spans="1:15" x14ac:dyDescent="0.25">
      <c r="A18" s="11" t="s">
        <v>5</v>
      </c>
      <c r="B18" s="11" t="s">
        <v>20</v>
      </c>
      <c r="C18" s="12">
        <v>0</v>
      </c>
      <c r="D18" s="12">
        <v>0</v>
      </c>
      <c r="E18" s="12">
        <v>0</v>
      </c>
      <c r="F18" s="12">
        <v>102760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1"/>
      <c r="M18" s="11"/>
      <c r="N18" s="12"/>
      <c r="O18" s="30"/>
    </row>
    <row r="19" spans="1:15" x14ac:dyDescent="0.25">
      <c r="A19" s="11" t="s">
        <v>5</v>
      </c>
      <c r="B19" s="11" t="s">
        <v>35</v>
      </c>
      <c r="C19" s="12">
        <v>0</v>
      </c>
      <c r="D19" s="12">
        <v>0</v>
      </c>
      <c r="E19" s="12">
        <v>0</v>
      </c>
      <c r="F19" s="12">
        <v>55943170</v>
      </c>
      <c r="G19" s="12">
        <v>16152808</v>
      </c>
      <c r="H19" s="12">
        <v>0</v>
      </c>
      <c r="I19" s="12">
        <v>0</v>
      </c>
      <c r="J19" s="12">
        <v>0</v>
      </c>
      <c r="K19" s="12">
        <v>0</v>
      </c>
      <c r="L19" s="12">
        <v>72095978</v>
      </c>
      <c r="M19" s="11" t="s">
        <v>75</v>
      </c>
      <c r="N19" s="12"/>
      <c r="O19" s="30"/>
    </row>
    <row r="20" spans="1:15" x14ac:dyDescent="0.25">
      <c r="A20" s="11" t="s">
        <v>5</v>
      </c>
      <c r="B20" s="11" t="s">
        <v>17</v>
      </c>
      <c r="C20" s="12">
        <v>0</v>
      </c>
      <c r="D20" s="12">
        <v>0</v>
      </c>
      <c r="E20" s="12">
        <v>22295123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1"/>
      <c r="M20" s="11"/>
      <c r="N20" s="12"/>
      <c r="O20" s="30"/>
    </row>
    <row r="21" spans="1:15" x14ac:dyDescent="0.25">
      <c r="A21" s="11" t="s">
        <v>5</v>
      </c>
      <c r="B21" s="11" t="s">
        <v>49</v>
      </c>
      <c r="C21" s="12">
        <v>0</v>
      </c>
      <c r="D21" s="12">
        <v>0</v>
      </c>
      <c r="E21" s="12">
        <v>460979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1"/>
      <c r="M21" s="11"/>
      <c r="N21" s="12"/>
      <c r="O21" s="30"/>
    </row>
    <row r="22" spans="1:15" x14ac:dyDescent="0.25">
      <c r="A22" s="11" t="s">
        <v>5</v>
      </c>
      <c r="B22" s="11" t="s">
        <v>30</v>
      </c>
      <c r="C22" s="12">
        <v>0</v>
      </c>
      <c r="D22" s="12">
        <v>0</v>
      </c>
      <c r="E22" s="12">
        <v>23012792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1"/>
      <c r="M22" s="11"/>
      <c r="N22" s="12"/>
      <c r="O22" s="30"/>
    </row>
    <row r="23" spans="1:15" x14ac:dyDescent="0.25">
      <c r="A23" s="11" t="s">
        <v>5</v>
      </c>
      <c r="B23" s="11" t="s">
        <v>18</v>
      </c>
      <c r="C23" s="12">
        <v>0</v>
      </c>
      <c r="D23" s="12">
        <v>2661700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1"/>
      <c r="M23" s="11"/>
      <c r="N23" s="12"/>
      <c r="O23" s="30"/>
    </row>
    <row r="24" spans="1:15" x14ac:dyDescent="0.25">
      <c r="A24" s="11" t="s">
        <v>5</v>
      </c>
      <c r="B24" s="11" t="s">
        <v>21</v>
      </c>
      <c r="C24" s="12">
        <v>0</v>
      </c>
      <c r="D24" s="12">
        <v>0</v>
      </c>
      <c r="E24" s="12">
        <v>0</v>
      </c>
      <c r="F24" s="12">
        <v>56000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1"/>
      <c r="M24" s="11"/>
      <c r="N24" s="12"/>
      <c r="O24" s="30"/>
    </row>
    <row r="25" spans="1:15" x14ac:dyDescent="0.25">
      <c r="A25" s="11" t="s">
        <v>5</v>
      </c>
      <c r="B25" s="11" t="s">
        <v>13</v>
      </c>
      <c r="C25" s="12">
        <v>0</v>
      </c>
      <c r="D25" s="12">
        <v>0</v>
      </c>
      <c r="E25" s="12">
        <v>78357840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1"/>
      <c r="M25" s="11"/>
      <c r="N25" s="12"/>
      <c r="O25" s="30"/>
    </row>
    <row r="26" spans="1:15" x14ac:dyDescent="0.25">
      <c r="A26" s="11" t="s">
        <v>6</v>
      </c>
      <c r="B26" s="11" t="s">
        <v>15</v>
      </c>
      <c r="C26" s="12">
        <v>0</v>
      </c>
      <c r="D26" s="12">
        <v>0</v>
      </c>
      <c r="E26" s="12">
        <v>56539792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1"/>
      <c r="M26" s="11"/>
      <c r="N26" s="12"/>
      <c r="O26" s="30"/>
    </row>
    <row r="27" spans="1:15" x14ac:dyDescent="0.25">
      <c r="A27" s="11" t="s">
        <v>6</v>
      </c>
      <c r="B27" s="11" t="s">
        <v>19</v>
      </c>
      <c r="C27" s="12">
        <v>0</v>
      </c>
      <c r="D27" s="12">
        <v>0</v>
      </c>
      <c r="E27" s="12">
        <v>0</v>
      </c>
      <c r="F27" s="12">
        <v>549433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1"/>
      <c r="M27" s="11"/>
      <c r="N27" s="12"/>
      <c r="O27" s="30"/>
    </row>
    <row r="28" spans="1:15" x14ac:dyDescent="0.25">
      <c r="A28" s="11" t="s">
        <v>6</v>
      </c>
      <c r="B28" s="11" t="s">
        <v>20</v>
      </c>
      <c r="C28" s="12">
        <v>0</v>
      </c>
      <c r="D28" s="12">
        <v>0</v>
      </c>
      <c r="E28" s="12">
        <v>0</v>
      </c>
      <c r="F28" s="12">
        <v>102760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1"/>
      <c r="M28" s="11"/>
      <c r="N28" s="12"/>
      <c r="O28" s="30"/>
    </row>
    <row r="29" spans="1:15" x14ac:dyDescent="0.25">
      <c r="A29" s="11" t="s">
        <v>6</v>
      </c>
      <c r="B29" s="11" t="s">
        <v>14</v>
      </c>
      <c r="C29" s="12">
        <v>0</v>
      </c>
      <c r="D29" s="12">
        <v>0</v>
      </c>
      <c r="E29" s="12">
        <v>0</v>
      </c>
      <c r="F29" s="12">
        <v>22052255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53585705</v>
      </c>
      <c r="M29" s="11" t="s">
        <v>75</v>
      </c>
      <c r="N29" s="12"/>
      <c r="O29" s="30"/>
    </row>
    <row r="30" spans="1:15" x14ac:dyDescent="0.25">
      <c r="A30" s="11" t="s">
        <v>6</v>
      </c>
      <c r="B30" s="11" t="s">
        <v>30</v>
      </c>
      <c r="C30" s="12">
        <v>0</v>
      </c>
      <c r="D30" s="12">
        <v>0</v>
      </c>
      <c r="E30" s="12">
        <v>23786572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1"/>
      <c r="M30" s="11"/>
      <c r="N30" s="12"/>
      <c r="O30" s="30"/>
    </row>
    <row r="31" spans="1:15" x14ac:dyDescent="0.25">
      <c r="A31" s="11" t="s">
        <v>6</v>
      </c>
      <c r="B31" s="11" t="s">
        <v>18</v>
      </c>
      <c r="C31" s="12">
        <v>0</v>
      </c>
      <c r="D31" s="12">
        <v>0</v>
      </c>
      <c r="E31" s="12">
        <v>0</v>
      </c>
      <c r="F31" s="12">
        <v>759500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1"/>
      <c r="M31" s="11"/>
      <c r="N31" s="12"/>
      <c r="O31" s="30"/>
    </row>
    <row r="32" spans="1:15" x14ac:dyDescent="0.25">
      <c r="A32" s="11" t="s">
        <v>6</v>
      </c>
      <c r="B32" s="11" t="s">
        <v>63</v>
      </c>
      <c r="C32" s="12">
        <v>0</v>
      </c>
      <c r="D32" s="12">
        <v>0</v>
      </c>
      <c r="E32" s="12">
        <v>2841802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1"/>
      <c r="M32" s="11"/>
      <c r="N32" s="12"/>
      <c r="O32" s="30"/>
    </row>
    <row r="33" spans="1:15" x14ac:dyDescent="0.25">
      <c r="A33" s="11" t="s">
        <v>6</v>
      </c>
      <c r="B33" s="11" t="s">
        <v>21</v>
      </c>
      <c r="C33" s="12">
        <v>0</v>
      </c>
      <c r="D33" s="12">
        <v>0</v>
      </c>
      <c r="E33" s="12">
        <v>0</v>
      </c>
      <c r="F33" s="12">
        <v>1290200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1"/>
      <c r="M33" s="11"/>
      <c r="N33" s="12"/>
      <c r="O33" s="30"/>
    </row>
    <row r="34" spans="1:15" x14ac:dyDescent="0.25">
      <c r="A34" s="11" t="s">
        <v>6</v>
      </c>
      <c r="B34" s="11" t="s">
        <v>13</v>
      </c>
      <c r="C34" s="12">
        <v>0</v>
      </c>
      <c r="D34" s="12">
        <v>0</v>
      </c>
      <c r="E34" s="12">
        <v>105332719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1"/>
      <c r="M34" s="11"/>
      <c r="N34" s="12"/>
      <c r="O34" s="30"/>
    </row>
    <row r="35" spans="1:15" x14ac:dyDescent="0.25">
      <c r="A35" s="11" t="s">
        <v>7</v>
      </c>
      <c r="B35" s="11" t="s">
        <v>39</v>
      </c>
      <c r="C35" s="12">
        <v>0</v>
      </c>
      <c r="D35" s="12">
        <v>0</v>
      </c>
      <c r="E35" s="12">
        <v>0</v>
      </c>
      <c r="F35" s="12">
        <v>2231640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1"/>
      <c r="M35" s="11"/>
      <c r="N35" s="12"/>
      <c r="O35" s="30"/>
    </row>
    <row r="36" spans="1:15" x14ac:dyDescent="0.25">
      <c r="A36" s="11" t="s">
        <v>7</v>
      </c>
      <c r="B36" s="11" t="s">
        <v>22</v>
      </c>
      <c r="C36" s="12">
        <v>0</v>
      </c>
      <c r="D36" s="12">
        <v>0</v>
      </c>
      <c r="E36" s="12">
        <v>0</v>
      </c>
      <c r="F36" s="12">
        <v>0</v>
      </c>
      <c r="G36" s="12">
        <v>68581550</v>
      </c>
      <c r="H36" s="12">
        <v>-1471279</v>
      </c>
      <c r="I36" s="12">
        <v>0</v>
      </c>
      <c r="J36" s="12">
        <v>0</v>
      </c>
      <c r="K36" s="12">
        <v>0</v>
      </c>
      <c r="L36" s="11"/>
      <c r="M36" s="11"/>
      <c r="N36" s="12"/>
      <c r="O36" s="30"/>
    </row>
    <row r="37" spans="1:15" x14ac:dyDescent="0.25">
      <c r="A37" s="11" t="s">
        <v>7</v>
      </c>
      <c r="B37" s="11" t="s">
        <v>19</v>
      </c>
      <c r="C37" s="12">
        <v>0</v>
      </c>
      <c r="D37" s="12">
        <v>0</v>
      </c>
      <c r="E37" s="12">
        <v>0</v>
      </c>
      <c r="F37" s="12">
        <v>0</v>
      </c>
      <c r="G37" s="12">
        <v>2989130</v>
      </c>
      <c r="H37" s="12">
        <v>0</v>
      </c>
      <c r="I37" s="12">
        <v>0</v>
      </c>
      <c r="J37" s="12">
        <v>0</v>
      </c>
      <c r="K37" s="12">
        <v>0</v>
      </c>
      <c r="L37" s="11"/>
      <c r="M37" s="11"/>
      <c r="N37" s="12"/>
      <c r="O37" s="30"/>
    </row>
    <row r="38" spans="1:15" x14ac:dyDescent="0.25">
      <c r="A38" s="11" t="s">
        <v>7</v>
      </c>
      <c r="B38" s="11" t="s">
        <v>20</v>
      </c>
      <c r="C38" s="12">
        <v>0</v>
      </c>
      <c r="D38" s="12">
        <v>0</v>
      </c>
      <c r="E38" s="12">
        <v>0</v>
      </c>
      <c r="F38" s="12">
        <v>0</v>
      </c>
      <c r="G38" s="12">
        <v>105621</v>
      </c>
      <c r="H38" s="12">
        <v>0</v>
      </c>
      <c r="I38" s="12">
        <v>0</v>
      </c>
      <c r="J38" s="12">
        <v>0</v>
      </c>
      <c r="K38" s="12">
        <v>0</v>
      </c>
      <c r="L38" s="11"/>
      <c r="M38" s="11"/>
      <c r="N38" s="12"/>
      <c r="O38" s="30"/>
    </row>
    <row r="39" spans="1:15" x14ac:dyDescent="0.25">
      <c r="A39" s="11" t="s">
        <v>7</v>
      </c>
      <c r="B39" s="11" t="s">
        <v>23</v>
      </c>
      <c r="C39" s="12">
        <v>0</v>
      </c>
      <c r="D39" s="12">
        <v>0</v>
      </c>
      <c r="E39" s="12">
        <v>0</v>
      </c>
      <c r="F39" s="12">
        <v>20400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1"/>
      <c r="M39" s="11"/>
      <c r="N39" s="12"/>
      <c r="O39" s="30"/>
    </row>
    <row r="40" spans="1:15" x14ac:dyDescent="0.25">
      <c r="A40" s="11" t="s">
        <v>7</v>
      </c>
      <c r="B40" s="11" t="s">
        <v>16</v>
      </c>
      <c r="C40" s="12">
        <v>0</v>
      </c>
      <c r="D40" s="12">
        <v>0</v>
      </c>
      <c r="E40" s="12">
        <v>0</v>
      </c>
      <c r="F40" s="12">
        <v>0</v>
      </c>
      <c r="G40" s="12">
        <v>179200</v>
      </c>
      <c r="H40" s="12">
        <v>0</v>
      </c>
      <c r="I40" s="12">
        <v>0</v>
      </c>
      <c r="J40" s="12">
        <v>0</v>
      </c>
      <c r="K40" s="12">
        <v>0</v>
      </c>
      <c r="L40" s="11"/>
      <c r="M40" s="11"/>
      <c r="N40" s="12"/>
      <c r="O40" s="30"/>
    </row>
    <row r="41" spans="1:15" x14ac:dyDescent="0.25">
      <c r="A41" s="11" t="s">
        <v>7</v>
      </c>
      <c r="B41" s="11" t="s">
        <v>64</v>
      </c>
      <c r="C41" s="12">
        <v>0</v>
      </c>
      <c r="D41" s="12">
        <v>0</v>
      </c>
      <c r="E41" s="12">
        <v>0</v>
      </c>
      <c r="F41" s="12">
        <v>3877650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1"/>
      <c r="M41" s="11"/>
      <c r="N41" s="12"/>
      <c r="O41" s="30"/>
    </row>
    <row r="42" spans="1:15" x14ac:dyDescent="0.25">
      <c r="A42" s="11" t="s">
        <v>7</v>
      </c>
      <c r="B42" s="11" t="s">
        <v>41</v>
      </c>
      <c r="C42" s="12">
        <v>0</v>
      </c>
      <c r="D42" s="12">
        <v>0</v>
      </c>
      <c r="E42" s="12">
        <v>0</v>
      </c>
      <c r="F42" s="12">
        <v>29129257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1"/>
      <c r="M42" s="11"/>
      <c r="N42" s="12"/>
      <c r="O42" s="30"/>
    </row>
    <row r="43" spans="1:15" x14ac:dyDescent="0.25">
      <c r="A43" s="11" t="s">
        <v>7</v>
      </c>
      <c r="B43" s="11" t="s">
        <v>30</v>
      </c>
      <c r="C43" s="12">
        <v>0</v>
      </c>
      <c r="D43" s="12">
        <v>0</v>
      </c>
      <c r="E43" s="12">
        <v>0</v>
      </c>
      <c r="F43" s="12">
        <v>0</v>
      </c>
      <c r="G43" s="12">
        <v>17195112</v>
      </c>
      <c r="H43" s="12">
        <v>0</v>
      </c>
      <c r="I43" s="12">
        <v>0</v>
      </c>
      <c r="J43" s="12">
        <v>0</v>
      </c>
      <c r="K43" s="12">
        <v>0</v>
      </c>
      <c r="L43" s="11"/>
      <c r="M43" s="11"/>
      <c r="N43" s="12"/>
      <c r="O43" s="30"/>
    </row>
    <row r="44" spans="1:15" x14ac:dyDescent="0.25">
      <c r="A44" s="11" t="s">
        <v>7</v>
      </c>
      <c r="B44" s="11" t="s">
        <v>18</v>
      </c>
      <c r="C44" s="12">
        <v>0</v>
      </c>
      <c r="D44" s="12">
        <v>0</v>
      </c>
      <c r="E44" s="12">
        <v>0</v>
      </c>
      <c r="F44" s="12">
        <v>0</v>
      </c>
      <c r="G44" s="12">
        <v>2295600</v>
      </c>
      <c r="H44" s="12">
        <v>0</v>
      </c>
      <c r="I44" s="12">
        <v>0</v>
      </c>
      <c r="J44" s="12">
        <v>0</v>
      </c>
      <c r="K44" s="12">
        <v>0</v>
      </c>
      <c r="L44" s="11"/>
      <c r="M44" s="11"/>
      <c r="N44" s="12"/>
      <c r="O44" s="30"/>
    </row>
    <row r="45" spans="1:15" x14ac:dyDescent="0.25">
      <c r="A45" s="11" t="s">
        <v>7</v>
      </c>
      <c r="B45" s="11" t="s">
        <v>13</v>
      </c>
      <c r="C45" s="12">
        <v>0</v>
      </c>
      <c r="D45" s="12">
        <v>0</v>
      </c>
      <c r="E45" s="12">
        <v>0</v>
      </c>
      <c r="F45" s="12">
        <v>102352277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1"/>
      <c r="M45" s="11"/>
      <c r="N45" s="12"/>
      <c r="O45" s="30"/>
    </row>
    <row r="46" spans="1:15" x14ac:dyDescent="0.25">
      <c r="A46" s="11" t="s">
        <v>8</v>
      </c>
      <c r="B46" s="11" t="s">
        <v>22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73834304</v>
      </c>
      <c r="I46" s="12">
        <v>0</v>
      </c>
      <c r="J46" s="12">
        <v>0</v>
      </c>
      <c r="K46" s="12">
        <v>0</v>
      </c>
      <c r="L46" s="11"/>
      <c r="M46" s="11"/>
      <c r="N46" s="12"/>
      <c r="O46" s="30"/>
    </row>
    <row r="47" spans="1:15" x14ac:dyDescent="0.25">
      <c r="A47" s="11" t="s">
        <v>8</v>
      </c>
      <c r="B47" s="11" t="s">
        <v>19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1821444</v>
      </c>
      <c r="I47" s="12">
        <v>0</v>
      </c>
      <c r="J47" s="12">
        <v>0</v>
      </c>
      <c r="K47" s="12">
        <v>0</v>
      </c>
      <c r="L47" s="11"/>
      <c r="M47" s="11"/>
      <c r="N47" s="12"/>
      <c r="O47" s="30"/>
    </row>
    <row r="48" spans="1:15" x14ac:dyDescent="0.25">
      <c r="A48" s="11" t="s">
        <v>8</v>
      </c>
      <c r="B48" s="11" t="s">
        <v>20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119540</v>
      </c>
      <c r="I48" s="12">
        <v>0</v>
      </c>
      <c r="J48" s="12">
        <v>0</v>
      </c>
      <c r="K48" s="12">
        <v>0</v>
      </c>
      <c r="L48" s="11"/>
      <c r="M48" s="11"/>
      <c r="N48" s="12"/>
      <c r="O48" s="30"/>
    </row>
    <row r="49" spans="1:15" x14ac:dyDescent="0.25">
      <c r="A49" s="11" t="s">
        <v>8</v>
      </c>
      <c r="B49" s="11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192000</v>
      </c>
      <c r="I49" s="12">
        <v>0</v>
      </c>
      <c r="J49" s="12">
        <v>0</v>
      </c>
      <c r="K49" s="12">
        <v>0</v>
      </c>
      <c r="L49" s="11"/>
      <c r="M49" s="11"/>
      <c r="N49" s="12"/>
      <c r="O49" s="30"/>
    </row>
    <row r="50" spans="1:15" x14ac:dyDescent="0.25">
      <c r="A50" s="11" t="s">
        <v>8</v>
      </c>
      <c r="B50" s="11" t="s">
        <v>42</v>
      </c>
      <c r="C50" s="12">
        <v>0</v>
      </c>
      <c r="D50" s="12">
        <v>0</v>
      </c>
      <c r="E50" s="12">
        <v>0</v>
      </c>
      <c r="F50" s="12">
        <v>0</v>
      </c>
      <c r="G50" s="12">
        <v>16397271</v>
      </c>
      <c r="H50" s="12">
        <v>0</v>
      </c>
      <c r="I50" s="12">
        <v>145657</v>
      </c>
      <c r="J50" s="12">
        <v>0</v>
      </c>
      <c r="K50" s="12">
        <v>0</v>
      </c>
      <c r="L50" s="11"/>
      <c r="M50" s="11"/>
      <c r="N50" s="12"/>
      <c r="O50" s="30"/>
    </row>
    <row r="51" spans="1:15" x14ac:dyDescent="0.25">
      <c r="A51" s="11" t="s">
        <v>8</v>
      </c>
      <c r="B51" s="11" t="s">
        <v>41</v>
      </c>
      <c r="C51" s="12">
        <v>0</v>
      </c>
      <c r="D51" s="12">
        <v>0</v>
      </c>
      <c r="E51" s="12">
        <v>0</v>
      </c>
      <c r="F51" s="12">
        <v>0</v>
      </c>
      <c r="G51" s="12">
        <v>29085537</v>
      </c>
      <c r="H51" s="12">
        <v>0</v>
      </c>
      <c r="I51" s="12">
        <v>0</v>
      </c>
      <c r="J51" s="12">
        <v>0</v>
      </c>
      <c r="K51" s="12">
        <v>0</v>
      </c>
      <c r="L51" s="11"/>
      <c r="M51" s="11"/>
      <c r="N51" s="12"/>
      <c r="O51" s="30"/>
    </row>
    <row r="52" spans="1:15" x14ac:dyDescent="0.25">
      <c r="A52" s="11" t="s">
        <v>8</v>
      </c>
      <c r="B52" s="11" t="s">
        <v>30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16621941</v>
      </c>
      <c r="I52" s="12">
        <v>0</v>
      </c>
      <c r="J52" s="12">
        <v>0</v>
      </c>
      <c r="K52" s="12">
        <v>0</v>
      </c>
      <c r="L52" s="11"/>
      <c r="M52" s="11"/>
      <c r="N52" s="12"/>
      <c r="O52" s="30"/>
    </row>
    <row r="53" spans="1:15" x14ac:dyDescent="0.25">
      <c r="A53" s="11" t="s">
        <v>8</v>
      </c>
      <c r="B53" s="11" t="s">
        <v>13</v>
      </c>
      <c r="C53" s="12">
        <v>0</v>
      </c>
      <c r="D53" s="12">
        <v>0</v>
      </c>
      <c r="E53" s="12">
        <v>0</v>
      </c>
      <c r="F53" s="12">
        <v>0</v>
      </c>
      <c r="G53" s="12">
        <v>60347152</v>
      </c>
      <c r="H53" s="12">
        <v>62350378</v>
      </c>
      <c r="I53" s="12">
        <v>0</v>
      </c>
      <c r="J53" s="12">
        <v>0</v>
      </c>
      <c r="K53" s="12">
        <v>0</v>
      </c>
      <c r="L53" s="11"/>
      <c r="M53" s="11"/>
      <c r="N53" s="12"/>
      <c r="O53" s="30"/>
    </row>
    <row r="54" spans="1:15" x14ac:dyDescent="0.25">
      <c r="A54" s="11" t="s">
        <v>9</v>
      </c>
      <c r="B54" s="11" t="s">
        <v>22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72516466</v>
      </c>
      <c r="I54" s="12">
        <v>0</v>
      </c>
      <c r="J54" s="12">
        <v>0</v>
      </c>
      <c r="K54" s="12">
        <v>0</v>
      </c>
      <c r="L54" s="11"/>
      <c r="M54" s="11"/>
      <c r="N54" s="12"/>
      <c r="O54" s="30"/>
    </row>
    <row r="55" spans="1:15" x14ac:dyDescent="0.25">
      <c r="A55" s="11" t="s">
        <v>9</v>
      </c>
      <c r="B55" s="11" t="s">
        <v>19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1752696</v>
      </c>
      <c r="J55" s="12">
        <v>0</v>
      </c>
      <c r="K55" s="12">
        <v>0</v>
      </c>
      <c r="L55" s="11"/>
      <c r="M55" s="11"/>
      <c r="N55" s="12"/>
      <c r="O55" s="30"/>
    </row>
    <row r="56" spans="1:15" x14ac:dyDescent="0.25">
      <c r="A56" s="11" t="s">
        <v>9</v>
      </c>
      <c r="B56" s="11" t="s">
        <v>65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1334473</v>
      </c>
      <c r="J56" s="12">
        <v>13793560</v>
      </c>
      <c r="K56" s="12">
        <v>0</v>
      </c>
      <c r="L56" s="11"/>
      <c r="M56" s="11"/>
      <c r="N56" s="12"/>
      <c r="O56" s="30"/>
    </row>
    <row r="57" spans="1:15" x14ac:dyDescent="0.25">
      <c r="A57" s="11" t="s">
        <v>9</v>
      </c>
      <c r="B57" s="11" t="s">
        <v>20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111074</v>
      </c>
      <c r="J57" s="12">
        <v>0</v>
      </c>
      <c r="K57" s="12">
        <v>0</v>
      </c>
      <c r="L57" s="11"/>
      <c r="M57" s="11"/>
      <c r="N57" s="12"/>
      <c r="O57" s="30"/>
    </row>
    <row r="58" spans="1:15" x14ac:dyDescent="0.25">
      <c r="A58" s="11" t="s">
        <v>9</v>
      </c>
      <c r="B58" s="11" t="s">
        <v>16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216000</v>
      </c>
      <c r="J58" s="12">
        <v>0</v>
      </c>
      <c r="K58" s="12">
        <v>0</v>
      </c>
      <c r="L58" s="11"/>
      <c r="M58" s="11"/>
      <c r="N58" s="12"/>
      <c r="O58" s="30"/>
    </row>
    <row r="59" spans="1:15" x14ac:dyDescent="0.25">
      <c r="A59" s="11" t="s">
        <v>9</v>
      </c>
      <c r="B59" s="11" t="s">
        <v>36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39345380</v>
      </c>
      <c r="J59" s="12">
        <v>62648080</v>
      </c>
      <c r="K59" s="12">
        <v>30874302</v>
      </c>
      <c r="L59" s="11"/>
      <c r="M59" s="11"/>
      <c r="N59" s="12"/>
      <c r="O59" s="30"/>
    </row>
    <row r="60" spans="1:15" x14ac:dyDescent="0.25">
      <c r="A60" s="11" t="s">
        <v>9</v>
      </c>
      <c r="B60" s="11" t="s">
        <v>41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30001520</v>
      </c>
      <c r="I60" s="12">
        <v>0</v>
      </c>
      <c r="J60" s="12">
        <v>0</v>
      </c>
      <c r="K60" s="12">
        <v>0</v>
      </c>
      <c r="L60" s="11"/>
      <c r="M60" s="11"/>
      <c r="N60" s="12"/>
      <c r="O60" s="30"/>
    </row>
    <row r="61" spans="1:15" x14ac:dyDescent="0.25">
      <c r="A61" s="11" t="s">
        <v>9</v>
      </c>
      <c r="B61" s="11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8597556</v>
      </c>
      <c r="J61" s="12">
        <v>0</v>
      </c>
      <c r="K61" s="12">
        <v>0</v>
      </c>
      <c r="L61" s="11"/>
      <c r="M61" s="11"/>
      <c r="N61" s="12"/>
      <c r="O61" s="30"/>
    </row>
    <row r="62" spans="1:15" x14ac:dyDescent="0.25">
      <c r="A62" s="11" t="s">
        <v>9</v>
      </c>
      <c r="B62" s="11" t="s">
        <v>13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61534158</v>
      </c>
      <c r="I62" s="12">
        <v>61053058</v>
      </c>
      <c r="J62" s="12">
        <v>0</v>
      </c>
      <c r="K62" s="12">
        <v>0</v>
      </c>
      <c r="L62" s="11"/>
      <c r="M62" s="11"/>
      <c r="N62" s="12"/>
      <c r="O62" s="30"/>
    </row>
    <row r="63" spans="1:15" x14ac:dyDescent="0.25">
      <c r="A63" s="11" t="s">
        <v>10</v>
      </c>
      <c r="B63" s="11" t="s">
        <v>44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10000</v>
      </c>
      <c r="J63" s="12">
        <v>0</v>
      </c>
      <c r="K63" s="12">
        <v>0</v>
      </c>
      <c r="L63" s="11"/>
      <c r="M63" s="11"/>
      <c r="N63" s="12"/>
      <c r="O63" s="30"/>
    </row>
    <row r="64" spans="1:15" x14ac:dyDescent="0.25">
      <c r="A64" s="11" t="s">
        <v>10</v>
      </c>
      <c r="B64" s="11" t="s">
        <v>22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69430162</v>
      </c>
      <c r="J64" s="12">
        <v>0</v>
      </c>
      <c r="K64" s="12">
        <v>0</v>
      </c>
      <c r="L64" s="11"/>
      <c r="M64" s="11"/>
      <c r="N64" s="12"/>
      <c r="O64" s="30"/>
    </row>
    <row r="65" spans="1:15" x14ac:dyDescent="0.25">
      <c r="A65" s="11" t="s">
        <v>10</v>
      </c>
      <c r="B65" s="11" t="s">
        <v>19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2215783</v>
      </c>
      <c r="K65" s="12">
        <v>0</v>
      </c>
      <c r="L65" s="11"/>
      <c r="M65" s="11"/>
      <c r="N65" s="12"/>
      <c r="O65" s="30"/>
    </row>
    <row r="66" spans="1:15" x14ac:dyDescent="0.25">
      <c r="A66" s="11" t="s">
        <v>10</v>
      </c>
      <c r="B66" s="11" t="s">
        <v>23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12700</v>
      </c>
      <c r="J66" s="12">
        <v>0</v>
      </c>
      <c r="K66" s="12">
        <v>0</v>
      </c>
      <c r="L66" s="11"/>
      <c r="M66" s="11"/>
      <c r="N66" s="12"/>
      <c r="O66" s="30"/>
    </row>
    <row r="67" spans="1:15" x14ac:dyDescent="0.25">
      <c r="A67" s="11" t="s">
        <v>10</v>
      </c>
      <c r="B67" s="11" t="s">
        <v>42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17203711</v>
      </c>
      <c r="J67" s="12">
        <v>0</v>
      </c>
      <c r="K67" s="12">
        <v>0</v>
      </c>
      <c r="L67" s="11"/>
      <c r="M67" s="11"/>
      <c r="N67" s="12"/>
      <c r="O67" s="30"/>
    </row>
    <row r="68" spans="1:15" x14ac:dyDescent="0.25">
      <c r="A68" s="11" t="s">
        <v>10</v>
      </c>
      <c r="B68" s="11" t="s">
        <v>41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31659174</v>
      </c>
      <c r="J68" s="12">
        <v>0</v>
      </c>
      <c r="K68" s="12">
        <v>0</v>
      </c>
      <c r="L68" s="11"/>
      <c r="M68" s="11"/>
      <c r="N68" s="12"/>
      <c r="O68" s="30"/>
    </row>
    <row r="69" spans="1:15" x14ac:dyDescent="0.25">
      <c r="A69" s="11" t="s">
        <v>10</v>
      </c>
      <c r="B69" s="11" t="s">
        <v>30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11463408</v>
      </c>
      <c r="K69" s="12">
        <v>0</v>
      </c>
      <c r="L69" s="11"/>
      <c r="M69" s="11"/>
      <c r="N69" s="12"/>
      <c r="O69" s="30"/>
    </row>
    <row r="70" spans="1:15" x14ac:dyDescent="0.25">
      <c r="A70" s="11" t="s">
        <v>10</v>
      </c>
      <c r="B70" s="11" t="s">
        <v>13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133458007</v>
      </c>
      <c r="K70" s="12">
        <v>0</v>
      </c>
      <c r="L70" s="11"/>
      <c r="M70" s="11"/>
      <c r="N70" s="12"/>
      <c r="O70" s="30"/>
    </row>
    <row r="71" spans="1:15" x14ac:dyDescent="0.25">
      <c r="A71" s="11" t="s">
        <v>11</v>
      </c>
      <c r="B71" s="11" t="s">
        <v>22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69674971</v>
      </c>
      <c r="L71" s="11"/>
      <c r="M71" s="11"/>
      <c r="N71" s="12"/>
      <c r="O71" s="30"/>
    </row>
    <row r="72" spans="1:15" x14ac:dyDescent="0.25">
      <c r="A72" s="11" t="s">
        <v>11</v>
      </c>
      <c r="B72" s="11" t="s">
        <v>20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119905</v>
      </c>
      <c r="L72" s="11"/>
      <c r="M72" s="11"/>
      <c r="N72" s="12"/>
      <c r="O72" s="30"/>
    </row>
    <row r="73" spans="1:15" x14ac:dyDescent="0.25">
      <c r="A73" s="11" t="s">
        <v>11</v>
      </c>
      <c r="B73" s="11" t="s">
        <v>16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204000</v>
      </c>
      <c r="K73" s="12">
        <v>0</v>
      </c>
      <c r="L73" s="11"/>
      <c r="M73" s="11"/>
      <c r="N73" s="12"/>
      <c r="O73" s="30"/>
    </row>
    <row r="74" spans="1:15" x14ac:dyDescent="0.25">
      <c r="A74" s="11" t="s">
        <v>11</v>
      </c>
      <c r="B74" s="11" t="s">
        <v>42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17717815</v>
      </c>
      <c r="K74" s="12">
        <v>0</v>
      </c>
      <c r="L74" s="11"/>
      <c r="M74" s="11"/>
      <c r="N74" s="12"/>
      <c r="O74" s="30"/>
    </row>
    <row r="75" spans="1:15" x14ac:dyDescent="0.25">
      <c r="A75" s="11" t="s">
        <v>11</v>
      </c>
      <c r="B75" s="11" t="s">
        <v>36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46607490</v>
      </c>
      <c r="K75" s="12">
        <v>0</v>
      </c>
      <c r="L75" s="12">
        <v>180235250</v>
      </c>
      <c r="M75" s="11" t="s">
        <v>76</v>
      </c>
      <c r="N75" s="12">
        <v>759998</v>
      </c>
      <c r="O75" s="30"/>
    </row>
    <row r="76" spans="1:15" x14ac:dyDescent="0.25">
      <c r="A76" s="11" t="s">
        <v>11</v>
      </c>
      <c r="B76" s="11" t="s">
        <v>41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30127756</v>
      </c>
      <c r="K76" s="12">
        <v>0</v>
      </c>
      <c r="L76" s="11"/>
      <c r="M76" s="11"/>
      <c r="N76" s="12"/>
    </row>
    <row r="77" spans="1:15" x14ac:dyDescent="0.25">
      <c r="A77" s="11" t="s">
        <v>11</v>
      </c>
      <c r="B77" s="11" t="s">
        <v>30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20347549</v>
      </c>
      <c r="L77" s="11"/>
      <c r="M77" s="11"/>
      <c r="N77" s="12"/>
    </row>
    <row r="78" spans="1:15" x14ac:dyDescent="0.25">
      <c r="A78" s="11" t="s">
        <v>11</v>
      </c>
      <c r="B78" s="11" t="s">
        <v>13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64304626</v>
      </c>
      <c r="K78" s="12">
        <v>65555620</v>
      </c>
      <c r="L78" s="11"/>
      <c r="M78" s="11"/>
      <c r="N78" s="12"/>
    </row>
    <row r="79" spans="1:15" ht="30" x14ac:dyDescent="0.25">
      <c r="A79" s="11">
        <v>2014</v>
      </c>
      <c r="B79" s="11" t="s">
        <v>19</v>
      </c>
      <c r="C79" s="12"/>
      <c r="D79" s="12"/>
      <c r="E79" s="12"/>
      <c r="F79" s="12"/>
      <c r="G79" s="12"/>
      <c r="H79" s="12"/>
      <c r="I79" s="12"/>
      <c r="J79" s="12"/>
      <c r="K79" s="12"/>
      <c r="L79" s="11"/>
      <c r="M79" s="11"/>
      <c r="N79" s="4">
        <v>4469916</v>
      </c>
      <c r="O79" s="10" t="s">
        <v>80</v>
      </c>
    </row>
    <row r="80" spans="1:15" x14ac:dyDescent="0.25">
      <c r="A80" s="11" t="s">
        <v>12</v>
      </c>
      <c r="B80" s="11" t="s">
        <v>16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207600</v>
      </c>
      <c r="L80" s="11"/>
      <c r="M80" s="11"/>
      <c r="N80" s="12"/>
    </row>
    <row r="81" spans="1:15" ht="45" x14ac:dyDescent="0.25">
      <c r="A81" s="8">
        <v>2015</v>
      </c>
      <c r="B81" s="8" t="s">
        <v>42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1"/>
      <c r="M81" s="11"/>
      <c r="N81" s="12">
        <v>20260192</v>
      </c>
      <c r="O81" s="10" t="s">
        <v>78</v>
      </c>
    </row>
    <row r="82" spans="1:15" ht="45" x14ac:dyDescent="0.25">
      <c r="A82" s="8">
        <v>2016</v>
      </c>
      <c r="B82" s="8" t="s">
        <v>42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1"/>
      <c r="M82" s="11"/>
      <c r="N82" s="12">
        <v>20260192</v>
      </c>
      <c r="O82" s="10" t="s">
        <v>79</v>
      </c>
    </row>
    <row r="83" spans="1:15" x14ac:dyDescent="0.25">
      <c r="A83" s="7" t="s">
        <v>28</v>
      </c>
      <c r="B83" s="7"/>
      <c r="C83" s="13">
        <f t="shared" ref="C83:K83" si="0">SUM(C5:C82)</f>
        <v>127200891</v>
      </c>
      <c r="D83" s="13">
        <f t="shared" si="0"/>
        <v>230110736</v>
      </c>
      <c r="E83" s="13">
        <f t="shared" si="0"/>
        <v>311867040</v>
      </c>
      <c r="F83" s="13">
        <f t="shared" si="0"/>
        <v>218467302</v>
      </c>
      <c r="G83" s="13">
        <f t="shared" si="0"/>
        <v>213328981</v>
      </c>
      <c r="H83" s="13">
        <f t="shared" si="0"/>
        <v>317520472</v>
      </c>
      <c r="I83" s="13">
        <f t="shared" si="0"/>
        <v>230871641</v>
      </c>
      <c r="J83" s="13">
        <f t="shared" si="0"/>
        <v>382540525</v>
      </c>
      <c r="K83" s="13">
        <f t="shared" si="0"/>
        <v>186779947</v>
      </c>
      <c r="L83" s="11"/>
      <c r="M83" s="11"/>
      <c r="N83" s="13">
        <f>SUM(N5:N82)</f>
        <v>45750298</v>
      </c>
    </row>
    <row r="84" spans="1:15" x14ac:dyDescent="0.25">
      <c r="B84" s="7" t="s">
        <v>85</v>
      </c>
      <c r="C84" s="72">
        <f>SUM(C83:K83)</f>
        <v>2218687535</v>
      </c>
      <c r="D84" s="73"/>
      <c r="E84" s="73"/>
      <c r="F84" s="73"/>
      <c r="G84" s="73"/>
      <c r="H84" s="73"/>
      <c r="I84" s="73"/>
      <c r="J84" s="73"/>
      <c r="K84" s="74"/>
      <c r="L84" s="11"/>
      <c r="M84" s="11"/>
      <c r="N84" s="11"/>
    </row>
    <row r="86" spans="1:15" x14ac:dyDescent="0.25">
      <c r="B86" s="45" t="s">
        <v>121</v>
      </c>
      <c r="C86" s="46">
        <f>SUM(C12:K12,C17:K19,C27:K29,C36:K40,C46:K50,C54:K59,C64:K67,C71:K75,C79:K82)</f>
        <v>735934457</v>
      </c>
    </row>
    <row r="87" spans="1:15" x14ac:dyDescent="0.25">
      <c r="B87" s="45" t="s">
        <v>122</v>
      </c>
      <c r="C87" s="46">
        <f>SUM(C5:K11,C13:K16,C20:K26,C30:K35,C41:K45,C51:K53,C60:K63,C68:K70,C76:K78)</f>
        <v>1482753078</v>
      </c>
    </row>
    <row r="88" spans="1:15" x14ac:dyDescent="0.25">
      <c r="C88" s="4"/>
    </row>
  </sheetData>
  <autoFilter ref="A4:O83"/>
  <mergeCells count="3">
    <mergeCell ref="C2:K2"/>
    <mergeCell ref="C3:K3"/>
    <mergeCell ref="C84:K8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14" sqref="C14"/>
    </sheetView>
  </sheetViews>
  <sheetFormatPr defaultRowHeight="15" x14ac:dyDescent="0.25"/>
  <cols>
    <col min="1" max="1" width="9.140625" style="2"/>
    <col min="2" max="2" width="50.42578125" style="2" customWidth="1"/>
    <col min="3" max="3" width="12.42578125" style="2" customWidth="1"/>
    <col min="4" max="4" width="13.85546875" style="2" customWidth="1"/>
    <col min="5" max="5" width="12.28515625" style="2" customWidth="1"/>
    <col min="6" max="6" width="13.140625" style="2" customWidth="1"/>
    <col min="7" max="7" width="12.7109375" style="2" customWidth="1"/>
    <col min="8" max="8" width="15.28515625" style="2" customWidth="1"/>
    <col min="9" max="16384" width="9.140625" style="2"/>
  </cols>
  <sheetData>
    <row r="1" spans="1:8" x14ac:dyDescent="0.25">
      <c r="A1" s="2" t="s">
        <v>0</v>
      </c>
      <c r="B1" s="5" t="s">
        <v>67</v>
      </c>
    </row>
    <row r="2" spans="1:8" x14ac:dyDescent="0.25">
      <c r="C2" s="83" t="s">
        <v>1</v>
      </c>
      <c r="D2" s="83"/>
      <c r="E2" s="83"/>
    </row>
    <row r="3" spans="1:8" x14ac:dyDescent="0.25">
      <c r="C3" s="82" t="s">
        <v>51</v>
      </c>
      <c r="D3" s="82"/>
      <c r="E3" s="82"/>
    </row>
    <row r="4" spans="1:8" x14ac:dyDescent="0.25">
      <c r="A4" s="7" t="s">
        <v>50</v>
      </c>
      <c r="B4" s="7" t="s">
        <v>52</v>
      </c>
      <c r="C4" s="7" t="s">
        <v>10</v>
      </c>
      <c r="D4" s="7" t="s">
        <v>11</v>
      </c>
      <c r="E4" s="7" t="s">
        <v>12</v>
      </c>
      <c r="F4" s="1"/>
      <c r="G4" s="1"/>
      <c r="H4" s="1"/>
    </row>
    <row r="5" spans="1:8" s="20" customFormat="1" x14ac:dyDescent="0.25">
      <c r="A5" s="18" t="s">
        <v>9</v>
      </c>
      <c r="B5" s="18" t="s">
        <v>13</v>
      </c>
      <c r="C5" s="19">
        <v>44307449</v>
      </c>
      <c r="D5" s="19">
        <v>0</v>
      </c>
      <c r="E5" s="19">
        <v>0</v>
      </c>
    </row>
    <row r="6" spans="1:8" s="20" customFormat="1" x14ac:dyDescent="0.25">
      <c r="A6" s="18" t="s">
        <v>10</v>
      </c>
      <c r="B6" s="18" t="s">
        <v>43</v>
      </c>
      <c r="C6" s="19">
        <v>0</v>
      </c>
      <c r="D6" s="19">
        <v>11548050</v>
      </c>
      <c r="E6" s="19">
        <v>0</v>
      </c>
    </row>
    <row r="7" spans="1:8" x14ac:dyDescent="0.25">
      <c r="A7" s="11" t="s">
        <v>10</v>
      </c>
      <c r="B7" s="11" t="s">
        <v>13</v>
      </c>
      <c r="C7" s="12">
        <v>46773037</v>
      </c>
      <c r="D7" s="12">
        <v>45071284</v>
      </c>
      <c r="E7" s="12">
        <v>0</v>
      </c>
    </row>
    <row r="8" spans="1:8" s="20" customFormat="1" x14ac:dyDescent="0.25">
      <c r="A8" s="18" t="s">
        <v>11</v>
      </c>
      <c r="B8" s="18" t="s">
        <v>43</v>
      </c>
      <c r="C8" s="19">
        <v>0</v>
      </c>
      <c r="D8" s="19">
        <v>7622763</v>
      </c>
      <c r="E8" s="19">
        <v>0</v>
      </c>
    </row>
    <row r="9" spans="1:8" s="20" customFormat="1" x14ac:dyDescent="0.25">
      <c r="A9" s="18" t="s">
        <v>11</v>
      </c>
      <c r="B9" s="18" t="s">
        <v>13</v>
      </c>
      <c r="C9" s="19">
        <v>0</v>
      </c>
      <c r="D9" s="19">
        <v>49051045</v>
      </c>
      <c r="E9" s="19">
        <v>49845035</v>
      </c>
    </row>
    <row r="10" spans="1:8" s="20" customFormat="1" x14ac:dyDescent="0.25">
      <c r="A10" s="22" t="s">
        <v>28</v>
      </c>
      <c r="B10" s="22"/>
      <c r="C10" s="23">
        <f>SUM(C5:C9)</f>
        <v>91080486</v>
      </c>
      <c r="D10" s="23">
        <f t="shared" ref="D10:E10" si="0">SUM(D5:D9)</f>
        <v>113293142</v>
      </c>
      <c r="E10" s="23">
        <f t="shared" si="0"/>
        <v>49845035</v>
      </c>
    </row>
    <row r="11" spans="1:8" s="20" customFormat="1" x14ac:dyDescent="0.25">
      <c r="B11" s="7" t="s">
        <v>85</v>
      </c>
      <c r="C11" s="79">
        <f>SUM(C10:E10)</f>
        <v>254218663</v>
      </c>
      <c r="D11" s="84"/>
      <c r="E11" s="85"/>
    </row>
    <row r="12" spans="1:8" s="20" customFormat="1" x14ac:dyDescent="0.25"/>
    <row r="13" spans="1:8" s="20" customFormat="1" x14ac:dyDescent="0.25">
      <c r="B13" s="45" t="s">
        <v>121</v>
      </c>
      <c r="C13" s="46">
        <f>SUM(F3)</f>
        <v>0</v>
      </c>
    </row>
    <row r="14" spans="1:8" s="20" customFormat="1" x14ac:dyDescent="0.25">
      <c r="B14" s="45" t="s">
        <v>122</v>
      </c>
      <c r="C14" s="46">
        <f>SUM(C5:E9)</f>
        <v>254218663</v>
      </c>
    </row>
    <row r="15" spans="1:8" s="20" customFormat="1" x14ac:dyDescent="0.25"/>
    <row r="16" spans="1:8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</sheetData>
  <autoFilter ref="A4:E4"/>
  <mergeCells count="3">
    <mergeCell ref="C2:E2"/>
    <mergeCell ref="C3:E3"/>
    <mergeCell ref="C11:E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C4CD74400143A49A6018675E31D51C3" ma:contentTypeVersion="0" ma:contentTypeDescription="Új dokumentum létrehozása." ma:contentTypeScope="" ma:versionID="c69aed71b1ff243e044b8a97c94a67c7">
  <xsd:schema xmlns:xsd="http://www.w3.org/2001/XMLSchema" xmlns:p="http://schemas.microsoft.com/office/2006/metadata/properties" targetNamespace="http://schemas.microsoft.com/office/2006/metadata/properties" ma:root="true" ma:fieldsID="b0d536f129c651b6788987fff2486a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 ma:readOnly="true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BF55CF6-E94E-45F1-A779-9C12B6AD42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7F0CED-96B7-4CE5-8696-19A3AF52BA0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3CFE32-BEBC-46CD-A02D-7CC373FC6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Alcsi</vt:lpstr>
      <vt:lpstr>Gyékényesi</vt:lpstr>
      <vt:lpstr>Novamag</vt:lpstr>
      <vt:lpstr>Piroska</vt:lpstr>
      <vt:lpstr>Elza</vt:lpstr>
      <vt:lpstr>Alkotmány</vt:lpstr>
      <vt:lpstr>Fűzvölgy</vt:lpstr>
      <vt:lpstr>Miklósfai</vt:lpstr>
      <vt:lpstr>Mester</vt:lpstr>
      <vt:lpstr>Komáromi</vt:lpstr>
      <vt:lpstr>Agárdi</vt:lpstr>
      <vt:lpstr>ÖsszesSAPS</vt:lpstr>
      <vt:lpstr>Összesítés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Teljesített kifizetések ad hoc lekérdezés</dc:title>
  <dc:creator/>
  <cp:lastModifiedBy/>
  <dcterms:created xsi:type="dcterms:W3CDTF">2006-10-17T13:40:18Z</dcterms:created>
  <dcterms:modified xsi:type="dcterms:W3CDTF">2015-05-05T09:01:36Z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0x0101005C4CD74400143A49A6018675E31D51C3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