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5570" windowHeight="9780"/>
  </bookViews>
  <sheets>
    <sheet name="KÖZOP" sheetId="1" r:id="rId1"/>
    <sheet name="KEOP - TIOP - DDOP" sheetId="2" r:id="rId2"/>
  </sheets>
  <definedNames>
    <definedName name="_xlnm.Print_Titles" localSheetId="1">'KEOP - TIOP - DDOP'!$1:$1</definedName>
    <definedName name="_xlnm.Print_Titles" localSheetId="0">KÖZOP!$1:$1</definedName>
    <definedName name="_xlnm.Print_Area" localSheetId="0">KÖZOP!$A$1:$S$35</definedName>
  </definedNames>
  <calcPr calcId="125725"/>
  <customWorkbookViews>
    <customWorkbookView name="Papp Bernadett - Egyéni nézet" guid="{2DE31658-A391-42DB-A5BD-84F55AF804CC}" mergeInterval="0" personalView="1" maximized="1" xWindow="1" yWindow="1" windowWidth="1276" windowHeight="713" activeSheetId="1"/>
    <customWorkbookView name="JanszkiN - Egyéni nézet" guid="{D78054D1-A907-4EA7-BB9C-305DDF0439FA}" mergeInterval="0" personalView="1" xWindow="-26" yWindow="295" windowWidth="1424" windowHeight="366" activeSheetId="1"/>
    <customWorkbookView name="TasiM - Egyéni nézet" guid="{ABB2F77B-94E3-4B8D-AA0D-446AEEE3C963}" mergeInterval="0" personalView="1" maximized="1" xWindow="1" yWindow="1" windowWidth="1436" windowHeight="638" activeSheetId="1"/>
    <customWorkbookView name="Békefi Edina - Egyéni nézet" guid="{7B59E2CB-B3DA-497E-B264-9B8CF3F2FADC}" mergeInterval="0" personalView="1" maximized="1" xWindow="1" yWindow="1" windowWidth="1192" windowHeight="833" activeSheetId="1"/>
    <customWorkbookView name="Saltarelli Erika - Egyéni nézet" guid="{A4D87541-3850-454F-8E38-8692A5EB03C1}" mergeInterval="0" personalView="1" maximized="1" xWindow="1" yWindow="1" windowWidth="1436" windowHeight="670" activeSheetId="1"/>
  </customWorkbookViews>
</workbook>
</file>

<file path=xl/calcChain.xml><?xml version="1.0" encoding="utf-8"?>
<calcChain xmlns="http://schemas.openxmlformats.org/spreadsheetml/2006/main">
  <c r="I11" i="1"/>
  <c r="H11"/>
  <c r="I2" l="1"/>
  <c r="H2"/>
  <c r="I35" l="1"/>
  <c r="I34"/>
  <c r="I33"/>
  <c r="H33"/>
  <c r="I32"/>
  <c r="H32"/>
  <c r="I31"/>
  <c r="I25"/>
  <c r="H25"/>
  <c r="H20"/>
  <c r="H16"/>
  <c r="I13"/>
  <c r="H13"/>
  <c r="I12"/>
  <c r="H12"/>
  <c r="H9"/>
  <c r="H8"/>
  <c r="H7"/>
  <c r="H6"/>
  <c r="H4"/>
</calcChain>
</file>

<file path=xl/sharedStrings.xml><?xml version="1.0" encoding="utf-8"?>
<sst xmlns="http://schemas.openxmlformats.org/spreadsheetml/2006/main" count="481" uniqueCount="269">
  <si>
    <t>TSZ kötés dátuma</t>
  </si>
  <si>
    <t>Operatív Program</t>
  </si>
  <si>
    <t>projekt címe</t>
  </si>
  <si>
    <t>kedvezményezett</t>
  </si>
  <si>
    <t>Rövid leírása</t>
  </si>
  <si>
    <t>projektkiválasztás szempontjai</t>
  </si>
  <si>
    <t>nagyprojekt benyújtásának dátuma</t>
  </si>
  <si>
    <t>Elővárosi vasúti személyszállítás céljára 42 db villamos motorvonat beszerzése a MÁV–START Zrt. részére</t>
  </si>
  <si>
    <t>GSMR rendszer beszerzése és kapcsolódó szolgáltatások</t>
  </si>
  <si>
    <t>62. sz főút</t>
  </si>
  <si>
    <t>Budapesti villamos és trolibusz járműfejlesztés I. ütem</t>
  </si>
  <si>
    <t>Ceglédi vontatási alállomás, Gyoma (kiz.) – Békéscsaba (bez.) vonalszakasz átépítése, valamint Budapest – Lőkösháza, oh. között ETCS telepítése</t>
  </si>
  <si>
    <t>Szolnok (kiz.) – Szajol (kiz.) vonalszakasz átépítése</t>
  </si>
  <si>
    <t>445. Kecskemét elkerülő</t>
  </si>
  <si>
    <t>Nyugati pályaudvar csatlakozó vonalszakaszainak elővárosi célú fejlesztése – I/a ütem: Vác állomás átépítése</t>
  </si>
  <si>
    <t>M86 Szombathely-Csorna</t>
  </si>
  <si>
    <t xml:space="preserve">M85-M86 Csorna elkerülő szakasz I. ütem </t>
  </si>
  <si>
    <t>M85 gyorsforgalmi út Győr-Csorna közötti szakasz</t>
  </si>
  <si>
    <t>M8-M4 elválási csomópont és az M4 autópálya Abony - Fegyvernek új Tisza híddal</t>
  </si>
  <si>
    <t>47. sz főút Hódmezővásárhely elkerülő</t>
  </si>
  <si>
    <t>55. sz. főút</t>
  </si>
  <si>
    <t>KÖZOP</t>
  </si>
  <si>
    <t>nem elszámolható költség (Ft)</t>
  </si>
  <si>
    <t>MÁV-START Zrt.</t>
  </si>
  <si>
    <t>NISZ Zrt.</t>
  </si>
  <si>
    <t>kivitelezési közbeszerzés helyzete
(lezárult, értékelés alatt, meghirdetve, előkészítés alatt)</t>
  </si>
  <si>
    <t>kivitelező
(konzorciumi tagok megnevezésével)</t>
  </si>
  <si>
    <t>megvalósítás kezdete</t>
  </si>
  <si>
    <t>Szolnok- Záhony vasútvonal rekonstrukciója I ütem - a Szajol (kiz.) - Püspökladány (bez.) vasútvonal rekonstrukciója</t>
  </si>
  <si>
    <t>NIF Zrt.</t>
  </si>
  <si>
    <t>BKK Zrt.</t>
  </si>
  <si>
    <t>elszámolható összköltség (Ft) KÖZOP 85% EU + 15% hazai</t>
  </si>
  <si>
    <t>kiemelt projekt eljárásrend</t>
  </si>
  <si>
    <t>lezárult</t>
  </si>
  <si>
    <t>a projekt előkészítés alatt áll</t>
  </si>
  <si>
    <t>részben lezárult, egyes szakaszok szerződése nem lépett hatályba</t>
  </si>
  <si>
    <t>Jász-Nagykun-Szolnok megye</t>
  </si>
  <si>
    <t>Csongrád megye</t>
  </si>
  <si>
    <t>Bács-Kiskun megye, Csongrád</t>
  </si>
  <si>
    <t>Győr-Moson-Sopron megye</t>
  </si>
  <si>
    <t>Győr-Moson-Sopron megye, Vas megye</t>
  </si>
  <si>
    <t>Fejér megye</t>
  </si>
  <si>
    <t>Budapest</t>
  </si>
  <si>
    <t>Stadler</t>
  </si>
  <si>
    <t>62.sz. főút Budapest-Nagykanizsa vasúti korrekciója között különszíntű kereszteződés</t>
  </si>
  <si>
    <t>62. sz. főút fejlesztése M8 (új Duna-híd) Székesfehérvár között, Perkáta elkerülő szakasz</t>
  </si>
  <si>
    <t>62. sz. főút Seregélyes elkerülő szakasz építése</t>
  </si>
  <si>
    <t>62.sz. főút fejlesztése M8 (új Duna-híd) Székesfehérvár között - 11,5 t-ás burkolat megerősítéses szakaszok a 0+000 - 40+465 km szelvények között</t>
  </si>
  <si>
    <t>2008.10.27.</t>
  </si>
  <si>
    <t>2013.08.27.</t>
  </si>
  <si>
    <t>2013.11.14.</t>
  </si>
  <si>
    <t>2007.10.08.</t>
  </si>
  <si>
    <t>2006.12.20.</t>
  </si>
  <si>
    <t>2009.01.14.</t>
  </si>
  <si>
    <t>2009.01.30.</t>
  </si>
  <si>
    <t>2013.09.30.</t>
  </si>
  <si>
    <t>2013.12.05.</t>
  </si>
  <si>
    <t>-</t>
  </si>
  <si>
    <t>85. sz. főút Enese elkerülő szakasz 6+800-13+800 km sz. között (Távlati M85)</t>
  </si>
  <si>
    <t>85. sz. főút Enese-Csorna szakasz 13+800-20+800 km sz. között (távlati M85)</t>
  </si>
  <si>
    <t>85. sz. főút Győr-Enese szakasz 0+000-6+800 km sz. között (távlati M85)</t>
  </si>
  <si>
    <t>2x2 sávos autóúti fejlesztés, új nyomvonalon</t>
  </si>
  <si>
    <t>2008.06.04.</t>
  </si>
  <si>
    <t>2013.04.23.</t>
  </si>
  <si>
    <t>2009.03.12.</t>
  </si>
  <si>
    <t>2011.07.28.</t>
  </si>
  <si>
    <t>55. sz. főút Kelebia-Tataháza közötti (40+975 - 71+829 kmsz) szakaszán  115 kN tengelyterhelésre történő burkolat megerősítés és párhuzamos kerékpárút építése</t>
  </si>
  <si>
    <t>2013.06.15.</t>
  </si>
  <si>
    <t>2013.12.09.</t>
  </si>
  <si>
    <t>2013.12.31.</t>
  </si>
  <si>
    <t>2015.09.30.</t>
  </si>
  <si>
    <t>Cegléd vontatási alállomás építése, Békéscsaba állomás pályaépítése, Ferencváros „C” elágazás – Gyoma ETCS 2 telepítés kivitelezése, Gyoma (kiz.) – Békéscsaba (bez.) vasúti vonalszakasz biztosítóberendezési és távközlési munkái valamint ETCS rendszer létesítése a Gyoma (kiz.) – Lőkösháza (oh.) vonalszakaszon</t>
  </si>
  <si>
    <t>nincs</t>
  </si>
  <si>
    <t>Kecsekmér északi elkerülő szakasza, 2x1 sávos főút új nyomvonalon</t>
  </si>
  <si>
    <t>2013.07.05.</t>
  </si>
  <si>
    <t>2015.08.30.</t>
  </si>
  <si>
    <t>2013.08.15.</t>
  </si>
  <si>
    <t>2012.01.01.</t>
  </si>
  <si>
    <t>2013.10.09.</t>
  </si>
  <si>
    <t>11,5 tonnás burkolaterősítés</t>
  </si>
  <si>
    <t>szakaszolt projekt. I. és II. szakasz műszaki tartalom: 37 db alacsonypadlós villamos (12 hosszú, 25 rövid), 24 darab alacsonypadlós trolibusz (10 csuklós, 14 szóló) beszerzése, kapcsolódó kocsiszíni munkák kivitelezése, akadálymentesítési feladatok az érintett vonalszakaszokon</t>
  </si>
  <si>
    <t>55 sz. főút Mórahalom elkerülő szakasz</t>
  </si>
  <si>
    <t>Szolnok (kiz.) - Szajol (kiz.) vasútvonal teljes rekonstrukciójának kivitilezése</t>
  </si>
  <si>
    <t>EuroAszfalt Építő és Szolgáltató Kft.
Swietelsky  Magyarország Kft</t>
  </si>
  <si>
    <t xml:space="preserve">STRABAG Általános Építő Kft. </t>
  </si>
  <si>
    <t>11,5 tonnás burkolaterősítés kerékpárúttal</t>
  </si>
  <si>
    <t>Colas Út Zrt. – Délút Kft</t>
  </si>
  <si>
    <t>Település elkerülő szaksz</t>
  </si>
  <si>
    <t>55. számú főút 4+475–18+202 km szelvények (502. sz. főút Szeged nyugati elkerülő – tervezett Mórahalom elkerülő) közötti szakaszán 115 kN tengelyterhelésre történő burkolat megerősítés és a főúttal párhuzamos kerékpárúti kivitelezési munkáinak elvégzése</t>
  </si>
  <si>
    <t>86. sz. főút Szeleste elkerülő szakasz (94+540-98+300 km sz)</t>
  </si>
  <si>
    <t>86. sz. főút Szombathely-Vát szakasz 80+775 - 89+980 km sz. között</t>
  </si>
  <si>
    <t>M86 gyorsforgalmi út Szeleste-Csorna szakasz I. ütem megvalósítása Szeleste-Hegyfalu (84. sz. főúti csomópontig) a 98+300-105+800 km sz. között</t>
  </si>
  <si>
    <t>M86 gyorsforglami út Szeleste-Csorna szakasz II. ütem megvalósítása Hegyfalu-Csorna szakasz a 105+800-139+165 km sz. között</t>
  </si>
  <si>
    <t>2013.10.28.</t>
  </si>
  <si>
    <t>2014.12.15.</t>
  </si>
  <si>
    <t>2015.11.15.</t>
  </si>
  <si>
    <t>2007.02.23.</t>
  </si>
  <si>
    <t>2007.08.01.</t>
  </si>
  <si>
    <t>2013.02.15.</t>
  </si>
  <si>
    <t>2013.10.16.</t>
  </si>
  <si>
    <t>2013.05.16.</t>
  </si>
  <si>
    <t>Bács-Kiskun megye</t>
  </si>
  <si>
    <t>CE M86 I. Konzorcium (Colas Út Építőipari Zrt., EuroAszfalt Építő és Szolgáltató Kft.)</t>
  </si>
  <si>
    <t>55. sz. főút Tataháza-Baja közötti (71+829 - 98+480 kmsz) szakaszán 115 kN tengelyterhelésre történő burkolat megerősítés és párhuzamos kerékpárút építése</t>
  </si>
  <si>
    <t>42 db elővárosi villamos motorvonat beszerzése</t>
  </si>
  <si>
    <t>Szajol (kiz.) - Püspökladány (bez.) vasútvonal felújítása</t>
  </si>
  <si>
    <t>Duna Aszfalt Kft.</t>
  </si>
  <si>
    <t>Jász-Nagykun-Szolnok megye és Hajdú-Bihar megye</t>
  </si>
  <si>
    <t>47. számú főút Békés megyei szakasz (132+921 – 167+332 km sz.) 115 kN tengelyterhelésre történő burkolat megerősítése és párhuzamos kerékpárút építése kivitelezési munkáinak elvégzése</t>
  </si>
  <si>
    <t>Békés megye</t>
  </si>
  <si>
    <t xml:space="preserve"> - </t>
  </si>
  <si>
    <t>47. számú főút Szeged-Békéscsaba</t>
  </si>
  <si>
    <t>folyamatban</t>
  </si>
  <si>
    <t>Település elkerülő szakasz</t>
  </si>
  <si>
    <t>47. sz. főút Csongrád megyei szakaszának (173+780 - 195+420 km sz) 11,5 to-s burkolat megerősítése</t>
  </si>
  <si>
    <t>2014.04.30.</t>
  </si>
  <si>
    <t>2013.12.30.</t>
  </si>
  <si>
    <t>2015.12.31.</t>
  </si>
  <si>
    <t>2015.12.30.</t>
  </si>
  <si>
    <t>2015.06.30.</t>
  </si>
  <si>
    <t>2011.09.09.</t>
  </si>
  <si>
    <t>2010.03.12.</t>
  </si>
  <si>
    <t>előkészítés alatt</t>
  </si>
  <si>
    <t>Csongrád megyei szakaszának (210+600 - 217+644 km sz) 11,5 to-s burkolat megerősítése</t>
  </si>
  <si>
    <t>STRABAG Általános Építő Korlátolt Felelősségű Társaság</t>
  </si>
  <si>
    <t>gyorsforgalmi úti fejlesztés</t>
  </si>
  <si>
    <t xml:space="preserve">GSM-R rádiókommunkációs hálózat kiépítése a magyar vasútvonalak mentén </t>
  </si>
  <si>
    <t>országos</t>
  </si>
  <si>
    <t> a POLAR-HÚSZ Kft.</t>
  </si>
  <si>
    <t> Porr Építési Kft.</t>
  </si>
  <si>
    <t> Magyar Aszfalt</t>
  </si>
  <si>
    <t>Vác állomás felújítása a Budapesti elővárosi vasútak korszerűsítése program elemeként</t>
  </si>
  <si>
    <t>Pest megye</t>
  </si>
  <si>
    <t>2013.01.10.</t>
  </si>
  <si>
    <t>Vas megye</t>
  </si>
  <si>
    <t>2008. július Akcióterv jegyzőkönyvi határozat</t>
  </si>
  <si>
    <t>2007.06.01.</t>
  </si>
  <si>
    <t>2011.08.01.</t>
  </si>
  <si>
    <t>2015.07.30.</t>
  </si>
  <si>
    <t>Seregélyes elkerülő 2x1 sáv</t>
  </si>
  <si>
    <t>Perkáta elkerülő 2x1 sáv</t>
  </si>
  <si>
    <t>11,5 t burkolaterősítés</t>
  </si>
  <si>
    <t>közút-vasúti különszintű kereszteződés</t>
  </si>
  <si>
    <t>TIOP</t>
  </si>
  <si>
    <t xml:space="preserve">A súlyponti Kaposi Mór Oktató Kórház komplex infrastruktúra-fejlesztése az integrált Somogy megyei, balatoni egészségügyi ellátórendszer érdekében </t>
  </si>
  <si>
    <t>Somogy Megyei Kaposi Mór Oktató Kórház</t>
  </si>
  <si>
    <t xml:space="preserve">A Kaposi Mór Oktató Kórház infrastrukturális fejlesztése – tömbrehabilitáció és eszközbeszerzés - által a Dél-dunántúli régióban - a lakosság egésze számára - megteremteni a legmagasabb technikai színvonalú, progresszív betegellátásokhoz való hozzáférést a betegközpontúság szem előtt tartásával.
Célja olyan korszerű, szükségleteken alapuló, optimális kapacitású, költség-hatékonyan működő és fenntartható betegellátó rendszer kialakítása, amely a szolgáltatások minőségének javulását eredményezi és a lakosság elégedettségét, életminőségét növeli.
</t>
  </si>
  <si>
    <t>1742/2013 (X.14.) Korm. határozat</t>
  </si>
  <si>
    <t>Kaposvár</t>
  </si>
  <si>
    <t xml:space="preserve">Kapos Hospital Consortium (I. ütem)
ZÁÉV Zrt. ( II/a ütem)
</t>
  </si>
  <si>
    <t>Infrastruktúra-fejlesztés a szegedi egészségpólusban</t>
  </si>
  <si>
    <t>Szegedi Tudományegyetem</t>
  </si>
  <si>
    <t xml:space="preserve">A projekt alapvető célja olyan aktív (akut) ellátásokat nyújtó integrált, betegellátó centrum – magkórház – létrehozása a Szegedi Tudományegyetem Szent-Györgyi Albert Klinikai Központjában, amely a betegközpontúság szem előtt tartásával képes a lakosság számára megteremteni a legmagasabb technikai színvonalú, a progresszívitás legmagasabb szintjén álló betegellátásokhoz való hozzáférést. 
Ugyancsak alapvető cél olyan korszerű, szükségleteken alapuló, optimális kapacitású, költség-hatékonyan működő és fenntartható betegellátó rendszer kialakítása, amely a szolgáltatások minőségének javulását eredményezi és a lakosság elégedettségét, várható élettartamát és életminőségét növeli, ezzel is hozzájárulva a munkaképes korúak foglalkoztatottsági arányának és a régió gazdasági versenyképességnek a növeléséhez.
</t>
  </si>
  <si>
    <t xml:space="preserve"> 2010.01.12</t>
  </si>
  <si>
    <t>Szeged</t>
  </si>
  <si>
    <t xml:space="preserve">lezárult  </t>
  </si>
  <si>
    <t>Ferroép – Aktív SZTE TIOP-2.2.7-07/2F/2-2009-0008  Konzorcium</t>
  </si>
  <si>
    <t>Janus Pannonius Program – Korszerű egészségügy a történelmi régióban (Pécs)</t>
  </si>
  <si>
    <t>Pécsi Tudományegyetem</t>
  </si>
  <si>
    <t xml:space="preserve">A projekt stratégiai célkitűzése egy életesélyeket növelő, progresszív betegellátó intézet  és intézményhálózat kialakítása a Dél-dunántúli régióban, amely a betegközpontúság szem előtt tartásával képes a lakosság számára megteremteni a legmagasabb technikai színvonalú, a progresszívitás legmagasabb szintjén álló betegellátásokhoz való hozzáférést. 
Ugyancsak alapvető cél olyan korszerű, szükségleteken alapuló, optimális kapacitású, költség-hatékonyan működő és fenntartható betegellátó rendszer kialakítása, amely a szolgáltatások minőségének javulását eredményezi és a lakosság elégedettségét, várható élettartamát és életminőségét növeli, ezzel is hozzájárulva a munkaképes korúak foglalkoztatottsági arányának és a régió gazdasági versenyképességnek a növeléséhez.
Ehhez kapcsolódó, és részben a fentieket kiegészítő célkitűzés, hogy a beruházás révén megtörténjen a a PTE Klinikai Központ fenntartható működésének megalapozása.
</t>
  </si>
  <si>
    <t>Pécs</t>
  </si>
  <si>
    <t>Strabag-MML Kft.</t>
  </si>
  <si>
    <t>Jósa András Tömbkórház projekt</t>
  </si>
  <si>
    <t>Gyógyszerészeti és Egészségügyi Minőség- és Szervezetfejlesztési Intézet (GYEMSZI)</t>
  </si>
  <si>
    <t xml:space="preserve">A projekt célja a betegközpontúság szem előtt tartásával, kiváló technikai színvonalú és magas progresszív betegellátásokhoz való hozzáférés megteremtése a lakosság számára.
Cél olyan korszerű, szükségleteken alapuló, optimális kapacitású, költség-hatékonyan működő és fenntartható betegellátó rendszer kialakítása, amely a szolgáltatások minőségének javulását eredményezi és a lakosság elégedettségét, életminőségét növeli.
</t>
  </si>
  <si>
    <t>Nyíregyháza</t>
  </si>
  <si>
    <t>Magyar Építő Zrt.</t>
  </si>
  <si>
    <t>DDOP</t>
  </si>
  <si>
    <t>Zsolnay Kulturális Negyed</t>
  </si>
  <si>
    <t>Pécs Megyei Jogú Város Önkormányzata</t>
  </si>
  <si>
    <t>Magyarország és egyben Közép-Európa legnagyobb barnamezős beruházásának keretében a korábban a Zsolnay Porcelán Manufaktúra által használt 5 hektárnyi iparterületen ipari műemlék épületek átalakítása-átépítése kulturális-, turisztikai-, egyetemi- és egyéb gazdasági funkcióra.</t>
  </si>
  <si>
    <t>Reneszánsz Kőfaragó Zrt. és Magyar Építő Zrt. konzorciuma</t>
  </si>
  <si>
    <t>megítélt támogatás összege (Ft)</t>
  </si>
  <si>
    <t>nagyprojekt összköltsége (Ft)</t>
  </si>
  <si>
    <t>KEOP</t>
  </si>
  <si>
    <t>Békés megyei Ivóvízminőség-javító Program</t>
  </si>
  <si>
    <t>Közép-békési Térség Ivóvízminőség-javító Önkormányzati Társulás</t>
  </si>
  <si>
    <t>A jelenleg is meglévő Közép-békési Regionális Vízellátó Rendszer, valamint az Orosházi Kistérségi Vízellátó Rendszer összekapcsolása és bővítése a programban résztvevő településekkel, (lásd helyszín) Valamit a tisztítástechnológia bóvítése a kiterjesztett rendszerre kapcsolt lakosság igényeinek biztonságos ellátása érdekében</t>
  </si>
  <si>
    <t>Lőkösháza- Bréda major, Dombiratos, Magyarbánhegyes, Dombegyház, Kisdombegyház, Magyardombegyház, Battonya, Kétegyháza-Máv-Szecsev Ltp., Gyula-Városerdő, Szeghalom és Halas major, Füzesgyarmat, Kertészsziget és Szeghalom-Töviskes major, Bucsa, Ecsegfalva, Mezőgyán, Mezőgyán-Nagygyanté, Zsadány, Újiráz, Almáskamarás, Nagykamarás, Csanádapáca, Csorvás, Gerendás, Tótkomlós, Békéssámson, Orosháza- Pusztaszenttornya, Orosháza-Tatársánc, Orosháza-Monori ugar, Orosháza- Kiscsákó, Szarvas- Káka, Szarvas-Bikazug, Szarvas-Motyói szőlő,Szarvas- Rózsás-telep, Eperjes, Árpádhalom, Nagymágocs, Nagymágocs- Ótompahát</t>
  </si>
  <si>
    <t>érintet lakosság száma, deogációs kötelezettség teljesítése, költség-hatékonyság vizsgálata, fenntarthatóság vizsgálata</t>
  </si>
  <si>
    <t>1613/2010 (II.17.)
MeH határozat</t>
  </si>
  <si>
    <t>1486/2012. (XI.7)
Korm. Határozat</t>
  </si>
  <si>
    <t>1247/2013. (IV. 30.)
Korm. határozat;
1746/2013 (X. 17.)
Korm. határozat;
1937/2013. (XII. 13.)
Korm. határozat</t>
  </si>
  <si>
    <t>1684/2013 (IX.30.)
Korm. határozat</t>
  </si>
  <si>
    <t>A pályázó környezetének értékelése
A pályázó szervezet értékelése
Szakmai-műszaki értékelés
Projektterv értékelése
Erőforrások értékelése
Pénzügyi értékelés
Környezeti fenntarthatóság értékelése
Esélyegyenlőség biztosításának értékelése</t>
  </si>
  <si>
    <t>kiemelt projekt eljárásrend
a vonatkozó felhívásban rögzített szakmai szempontrendszernek megfelelően.</t>
  </si>
  <si>
    <t>- pálya: K-P-2011 Konzorcium (Közgép, Swietelsky Vasúttechnika), SZ-K-2011 Konzorcium (Swietelsky Vasúttechnika, Közgép)
- biztosítóberendezés: Thales Ausztria Gmbh és Dunántúli Távközlési és Biztosítóberendezés Építő Kft.</t>
  </si>
  <si>
    <t>5 közbeszerzés történik: T1:rendszerintegráció és GSM-R rendszer szállítása (lezárult)
T2: független mérnök (lezárult)
T3: optikai kábelhálózat (értékelés alatt)
T4: berendezések (később aktuális)
T5: Notified Body (előkészítés alatt)</t>
  </si>
  <si>
    <t>- T1: Kapsch CarrierCom Kft. - MVM-OVIT Zrt. közös ajánlattevők
- T2: T-Systems Magyarország Zrt. - Magyar Telekom Nyrt közös ajánlattevők</t>
  </si>
  <si>
    <t>villamos: összegzés kiment, jogorvoslat folyamatban
troli: meghirdetve</t>
  </si>
  <si>
    <t xml:space="preserve">- Békéscsaba állomás: Csaba 2013 Konzorcium (Strabag Vasútépítő Kft., Közgép Zrt., Swietelsky Kft.)
- Gyoma-Bcsaba vonalszakasz és Cegléd villamos alállomás - Villamos alállomás: MVM OVIT Zrt.
- Gyoma-Békéscsaba vasútipálya rekonstrukció: Békés 2012 Konzorcium (Swietelsky Kft, Közgép Zrt., Magyar Aszfalt Kft.)
- Ferencváros- Monor közötti ETCS2 telepítése: Thales Austria GmbH és Dunántúli Távközlési és Biztosítóberendezés Építő Kft.
- Monor-Szajol és Szajol-Gyoma közötti ETCS2 telepítése: Siemens Zrt, Siemens Schweiz AG, Siemens AG
- Gyoma-Békéscsaba vonalszakasz távközlési munkái valamint ETCS telepítés Gyoma-Lőkösháza között: Thales Austria GmbH és Dunántúli Távközlési és Biztosítóberendezés Építő Kft.
</t>
  </si>
  <si>
    <t>Tisza 2013 Konzorcium (Közgép Zrt, Strabag Kft., Swietelsky Kft.)</t>
  </si>
  <si>
    <t>- pálya: KŐKAPU-2012 Konzorcium (Közgép Zrt, Swietelsky Kft., Magyar Aszfalt )
- biztosítóberendezés: Thales Ausztria Gmbh - Dunántúli Távközlési és Biztosítóberendezés Építő Kft.</t>
  </si>
  <si>
    <t>- korábban: Vegyépszer
- új vállalkozó: Szombathely MK 86 Konzorcium (Magyar Aszfalt, KÖZGÉP)</t>
  </si>
  <si>
    <t>KS-M86-II. Konzorcium (KÖZGÉP Építő – és Fémszerkezetgyártó Zrt., STRABAG Általános Építő Kft.)</t>
  </si>
  <si>
    <t>MK Csorna Konzorcium (STRAGAG Általános Építő Kft. (Korábban Magyar Aszfalt) , KÖZGÉP Építő-, és Fémszerkezetgyártó Zrt.)</t>
  </si>
  <si>
    <t>CÉ-LA Enese 2009 Konzorcium (Colas építő; Lavinamix építő)</t>
  </si>
  <si>
    <t>CC M85 I. Konzorcium (Colas Út Építőipari Zrt., Colas Hungária Zrt.)</t>
  </si>
  <si>
    <t>- M4: lezárult
- M8-M4 előkészítés alatt</t>
  </si>
  <si>
    <t>M4: 3 szakaszban, 3 szerződésben
Érintettek: STRABAG Általános Építő Kft, Colas Hungária Zrt., Közgép, Swietelsky Magyarország Kft.</t>
  </si>
  <si>
    <t>- LOT. 1: DRÉN-AQUA Konzorcium (Békés Drén Kft., Aquaprofit Kft.)
- LOT. 2.: Duna-Aszfalt Kft., Mészáros és Mészáros Kft., Békés Drén Kft. mint közös ajánlattevők</t>
  </si>
  <si>
    <t>Budapest Komplex Integrált Szennyvízelvezetése</t>
  </si>
  <si>
    <t>Budapest-Budaörs szennyvízelvezetési Beruházó Önkormányzati Társulás</t>
  </si>
  <si>
    <t xml:space="preserve">A projekt célja, hogy Budapest csatornázatlan lakásait minél nagyobb számban bekapcsolja a vezetékes szennyvízelvezetés és tisztítás rendszerébe azon területeken, amelyek esetében a 91/271 EGK irányelvvel és a 26/2002. (II.27.) Korm. rendelettel összhangban a csatornázás gazdaságossága igazolható. A projekt a meglévő beépítéssel, jellemzően lakófunkcióval (is) rendelkező területek szennyvízelvezetését kívánja megoldani oly módon, hogy az eddig csatornázatlan lakóingatlanokhoz mintegy 13 927 db új csatornabekötés épül és így mintegy 42 000 lakos számára biztosítja a csatornán történő szennyvízelvezetést. </t>
  </si>
  <si>
    <t>Budapest, Budaörs</t>
  </si>
  <si>
    <t>Lakosszám,költséghatékonyság, fenntarthatóság, derogációs kötelezettség teljesítése</t>
  </si>
  <si>
    <t>1/1 Sade Magyarország Kft.
1/2 Sade Magyarország Kft.
1/3 Sade Magyarország Kft.
2/1 BLP Konzorcium (Pulzus+ Kft.;Bólem Kft. Lodzsa Kft)
2/2 MH-2 Konzorcium (Strabag, A-Híd)
2/3 BKISZ 2 CDM Konzorcium (Colas, Duna Aszfalt Mészáros)
2/4 Sade Penta (Sade, Penta)
2/5 BKISZ 2 CDM Konzorcium (Colas, Duna Aszfalt Mészáros)</t>
  </si>
  <si>
    <t>Beregi komplex árapasztási és ártérrevilatizációs fejlesztés</t>
  </si>
  <si>
    <t>Beregi Tározó Konzorcium</t>
  </si>
  <si>
    <t>A projekt fő tevékenységei és várható eredményei: Egy árapasztó tározó és a hozzá kapcsolódó létesítmények építése a Beregben, amelynek segítségével megcsapolhatók a Tisza tivadari szűkület fölötti legkritikusabb szakaszán az árhullámok csúcsai. A tervezett 60 millió m3-es tározóval várhatóan 40-80 cm árvízszint csökkenés érhető el. A megvalósuló rendszerrel megoldható a Bereg vízpótlása is.</t>
  </si>
  <si>
    <t>Szabolcs-Szatmár-Bereg megye következő települései: 
Tarpa, Tivadar, Gulács, Vásárosnamény-Gergelyiugornya, Tákos, Csaroda, Hetefejércse, Márokpapi, Tiszaadony, Tiszavid, Tiszaszalka, Mátyus, Lónya, Tiszakerecseny, Barabás, Gelénes, Beregdaróc, Vámosatya</t>
  </si>
  <si>
    <t>Vásárhelyi Terv Továbbfejlesztése program része</t>
  </si>
  <si>
    <t>KE-VÍZ 21 Zrt. (vezető tag)
KÖTIVIÉP'B Kft.
Colas Alterra Zrt.
HÍDÉPÍTŐ SPECIÁL Kft.</t>
  </si>
  <si>
    <t>1342/2011. (X. 14.)
Korm. határozat;
1821/2013. (XI. 14.)
Korm. határozat</t>
  </si>
  <si>
    <t>Települési szilárdhulladék-gazdálkodási rendszer fejlesztése a Délkelet-Alföld Regionális Hulladékgazdálkodási Rendszer Létrehozását Célzó Önkormányzati Társulás területén</t>
  </si>
  <si>
    <t>DAREH Önkormányzati Társulás</t>
  </si>
  <si>
    <t xml:space="preserve">A DAREH hulladékgazdálkodási rendszer összesen 86 települést érint több mint 389.404 fő lakossággal. A DAREH általános célja a projektterületen a modern hulladékgazdálkodáshoz szükséges infrastruktúra megteremtése. </t>
  </si>
  <si>
    <t>Makó, Mezőhegyes, Orosháza, Szentes, Békéscsaba, Szeghalom, Gyula, Vésztő, Kunágota, Dévaványa</t>
  </si>
  <si>
    <t>A projekt esetében a változatelemzés alkalmazott módszere: költség-hatékonyság elemzés. Az alkalmazott kiválasztási kritérium: legkisebb költség.</t>
  </si>
  <si>
    <t>Duna-Vértes Köze Regionális Hulladékgazdálkodási Program</t>
  </si>
  <si>
    <t>Duna-Vértes Köze Regionális
Hulladékgazdálkodási
Társulás</t>
  </si>
  <si>
    <t xml:space="preserve">A tervezett hulladékgazdálkodási rendszer a projektterület 79 településén, több mint 419 e főt érintve valósulna meg. Általános célja a projektterületen a modern hulladékgazdálkodáshoz szükséges infrastruktúra megteremtése. </t>
  </si>
  <si>
    <t xml:space="preserve">15 332 784 350 </t>
  </si>
  <si>
    <r>
      <t>16 714 187 912</t>
    </r>
    <r>
      <rPr>
        <sz val="10"/>
        <color theme="1"/>
        <rFont val="Verdana"/>
        <family val="2"/>
        <charset val="238"/>
      </rPr>
      <t xml:space="preserve"> </t>
    </r>
  </si>
  <si>
    <t xml:space="preserve">16 855 905 412 </t>
  </si>
  <si>
    <t>Lakosszám,költséghatékonyság, fenntarthatóság,</t>
  </si>
  <si>
    <t>Tatabánya, Bicske, Szentendre, Komárom, Törökbálint, Csákvár, Kisbér, Nyergesújfalu, Pilisvörösvár</t>
  </si>
  <si>
    <t>1737/2013. (X. 14.)
Korm. határozat</t>
  </si>
  <si>
    <t>1839/2013. (XI. 18.)
Korm. határozat</t>
  </si>
  <si>
    <t>Duna-Vértes 2013 Konzorcium (Strabag-MML Kft., SWIETELSKY Magyarország Kft., Design Kft.)</t>
  </si>
  <si>
    <t>Pest megye, Jász-Nagykun-Szolnok megye, Komárom-Esztergom megye</t>
  </si>
  <si>
    <t>Pest megye, Jász-Nagykun-Szolnok megye, Békés megye</t>
  </si>
  <si>
    <t>Bács-Kiskun megye, Csongrád megye</t>
  </si>
  <si>
    <t>Csongrád megye, Békés megye</t>
  </si>
  <si>
    <t>megvalósítás helyszíne</t>
  </si>
  <si>
    <t>Colas Út Zrt./Colas Hungária Zrt.</t>
  </si>
  <si>
    <t>26/2002. (II.27.)
Korm. határozat;
1072/2013. (II. 21.)
Korm. határozat;
1606/2013 (IX. 3.)
Korm. határozat</t>
  </si>
  <si>
    <t>1742/2013 (X.14.)
Korm. Határozat;
valamint a 2013. decemberi NFK döntés
(Korm. határozat még nem jelent meg)</t>
  </si>
  <si>
    <t>1742/2013 (X.14.)
Korm. határozat</t>
  </si>
  <si>
    <t>- I. ütem: lezárult;
- II/a ütem: lezárult;
- II/b ütem: előkészítés alatt</t>
  </si>
  <si>
    <t>megvalósítás határideje</t>
  </si>
  <si>
    <t>támogatási döntés dátuma</t>
  </si>
  <si>
    <t>elszámolható összköltség (Ft)</t>
  </si>
  <si>
    <t>- LOT 1: lezárult;
- LOT 2: lezárult;
- LOT 3: értékelés alatt;
- LOT 4: meghirdetve;
- LOT 5: előkészítés alatt</t>
  </si>
  <si>
    <t>- LOT 1: lezárult;
- LOT 2: előkészítés alatt</t>
  </si>
  <si>
    <t>LOT 1: KÖZGÉP Zrt., STRABAG-MML Kft., Homokhátsági Környezettechnika Kft., TERSZOL Zrt.</t>
  </si>
  <si>
    <t>megítélt támogatás összege (Ft)
(csak az I. szakasz), összes támogatás (NIF ÁFA, jövedelemtermelő rész stb.)</t>
  </si>
  <si>
    <t>nagyprojekt összköltsége (Ft)
(csak az I. szakasz)</t>
  </si>
  <si>
    <t>megvalósítás határideje
(I. szakasz)</t>
  </si>
  <si>
    <t>1077/2013. (II.21.)
Korm. határozat</t>
  </si>
  <si>
    <t>1063/2007. (VIII.15.)
Korm. határozat
(nevesítés)</t>
  </si>
  <si>
    <t>1573/2013. (VIII.27.)
Korm. határozat</t>
  </si>
  <si>
    <t>1826/2013. (XI.14.)
Korm. határozat</t>
  </si>
  <si>
    <t>1485/2012. (XI. 7.)
korm. határozat</t>
  </si>
  <si>
    <t>1551/2013 (VIII. 15.)
Korm. határozat</t>
  </si>
  <si>
    <t>1157/2012 (V.06.)
Korm. határozat</t>
  </si>
  <si>
    <t>1718/2009. (XII.23.)
MeH határozat</t>
  </si>
  <si>
    <t>1162/2012 (V. 18)
Korm. határozat</t>
  </si>
  <si>
    <t>1828/2013. (XI.14.)
Korm. határozat</t>
  </si>
  <si>
    <t xml:space="preserve">1887/2013. (XI. 29.)
Korm. határozat </t>
  </si>
  <si>
    <t>1790/2013. (XI. 4.)
Korm. határozat</t>
  </si>
  <si>
    <t>1571/2013 (VIII.27.)
Korm. határozat</t>
  </si>
  <si>
    <t>1779/2013 (X.28.)
Korm. határozat</t>
  </si>
  <si>
    <t>1161/2011. (V.23.)
Korm. határozat</t>
  </si>
  <si>
    <t>1554/2013. (VIII. 15.)
Korm. határozat</t>
  </si>
  <si>
    <t>határozat száma
(TSZ kötéshez szükséges határozat)</t>
  </si>
  <si>
    <t>1887/2013. (XI. 29.)
Korm. határozat</t>
  </si>
  <si>
    <t>határozat száma</t>
  </si>
  <si>
    <t>1554/2013. (VIII. 15.)
Korm. határozat
(nagyprojekt kiküldés)</t>
  </si>
</sst>
</file>

<file path=xl/styles.xml><?xml version="1.0" encoding="utf-8"?>
<styleSheet xmlns="http://schemas.openxmlformats.org/spreadsheetml/2006/main">
  <numFmts count="1">
    <numFmt numFmtId="164" formatCode="_-* #,##0\ _F_t_-;\-* #,##0\ _F_t_-;_-* &quot;-&quot;??\ _F_t_-;_-@_-"/>
  </numFmts>
  <fonts count="8">
    <font>
      <sz val="11"/>
      <color theme="1"/>
      <name val="Calibri"/>
      <family val="2"/>
      <charset val="238"/>
      <scheme val="minor"/>
    </font>
    <font>
      <sz val="10"/>
      <name val="Arial"/>
      <family val="2"/>
      <charset val="238"/>
    </font>
    <font>
      <sz val="10"/>
      <name val="Helv"/>
    </font>
    <font>
      <sz val="10"/>
      <color theme="1"/>
      <name val="Book Antiqua"/>
      <family val="1"/>
      <charset val="238"/>
    </font>
    <font>
      <sz val="10"/>
      <name val="Book Antiqua"/>
      <family val="1"/>
      <charset val="238"/>
    </font>
    <font>
      <sz val="10"/>
      <color indexed="8"/>
      <name val="Book Antiqua"/>
      <family val="1"/>
      <charset val="238"/>
    </font>
    <font>
      <sz val="10"/>
      <color rgb="FF000000"/>
      <name val="Book Antiqua"/>
      <family val="1"/>
      <charset val="238"/>
    </font>
    <font>
      <sz val="10"/>
      <color theme="1"/>
      <name val="Verdana"/>
      <family val="2"/>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ashDot">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style="dashDot">
        <color indexed="64"/>
      </top>
      <bottom/>
      <diagonal/>
    </border>
    <border>
      <left/>
      <right style="thin">
        <color indexed="64"/>
      </right>
      <top/>
      <bottom/>
      <diagonal/>
    </border>
    <border>
      <left style="thin">
        <color indexed="64"/>
      </left>
      <right style="thin">
        <color indexed="64"/>
      </right>
      <top style="thin">
        <color indexed="64"/>
      </top>
      <bottom style="dashDot">
        <color indexed="64"/>
      </bottom>
      <diagonal/>
    </border>
    <border>
      <left style="thin">
        <color indexed="64"/>
      </left>
      <right style="medium">
        <color indexed="64"/>
      </right>
      <top style="thin">
        <color indexed="64"/>
      </top>
      <bottom style="dashDot">
        <color indexed="64"/>
      </bottom>
      <diagonal/>
    </border>
    <border>
      <left style="thin">
        <color indexed="64"/>
      </left>
      <right style="medium">
        <color indexed="64"/>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style="medium">
        <color indexed="64"/>
      </right>
      <top style="dashDot">
        <color indexed="64"/>
      </top>
      <bottom style="thin">
        <color indexed="64"/>
      </bottom>
      <diagonal/>
    </border>
    <border>
      <left style="thin">
        <color indexed="64"/>
      </left>
      <right style="thin">
        <color indexed="64"/>
      </right>
      <top/>
      <bottom style="dashDot">
        <color indexed="64"/>
      </bottom>
      <diagonal/>
    </border>
    <border>
      <left/>
      <right style="thin">
        <color indexed="64"/>
      </right>
      <top style="dashDot">
        <color indexed="64"/>
      </top>
      <bottom style="thin">
        <color indexed="64"/>
      </bottom>
      <diagonal/>
    </border>
    <border>
      <left/>
      <right style="thin">
        <color indexed="64"/>
      </right>
      <top style="thin">
        <color indexed="64"/>
      </top>
      <bottom style="dashDot">
        <color indexed="64"/>
      </bottom>
      <diagonal/>
    </border>
    <border>
      <left style="medium">
        <color indexed="64"/>
      </left>
      <right style="thin">
        <color indexed="64"/>
      </right>
      <top style="thin">
        <color indexed="64"/>
      </top>
      <bottom style="dashDot">
        <color indexed="64"/>
      </bottom>
      <diagonal/>
    </border>
    <border>
      <left style="medium">
        <color indexed="64"/>
      </left>
      <right style="thin">
        <color indexed="64"/>
      </right>
      <top style="dashDot">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dashDot">
        <color indexed="64"/>
      </top>
      <bottom style="medium">
        <color indexed="64"/>
      </bottom>
      <diagonal/>
    </border>
    <border>
      <left style="medium">
        <color indexed="64"/>
      </left>
      <right style="thin">
        <color indexed="64"/>
      </right>
      <top style="dashDot">
        <color indexed="64"/>
      </top>
      <bottom style="thin">
        <color indexed="64"/>
      </bottom>
      <diagonal/>
    </border>
    <border>
      <left style="thin">
        <color indexed="64"/>
      </left>
      <right style="medium">
        <color indexed="64"/>
      </right>
      <top style="dashDot">
        <color indexed="64"/>
      </top>
      <bottom/>
      <diagonal/>
    </border>
    <border>
      <left style="thin">
        <color indexed="64"/>
      </left>
      <right style="medium">
        <color indexed="64"/>
      </right>
      <top/>
      <bottom style="dashDot">
        <color indexed="64"/>
      </bottom>
      <diagonal/>
    </border>
  </borders>
  <cellStyleXfs count="4">
    <xf numFmtId="0" fontId="0" fillId="0" borderId="0"/>
    <xf numFmtId="0" fontId="1" fillId="0" borderId="0"/>
    <xf numFmtId="0" fontId="2" fillId="0" borderId="0"/>
    <xf numFmtId="9" fontId="1" fillId="0" borderId="0" applyFont="0" applyFill="0" applyBorder="0" applyAlignment="0" applyProtection="0"/>
  </cellStyleXfs>
  <cellXfs count="230">
    <xf numFmtId="0" fontId="0" fillId="0" borderId="0" xfId="0"/>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xf numFmtId="0" fontId="4" fillId="0" borderId="1" xfId="2"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3" fontId="3" fillId="0" borderId="1" xfId="0" applyNumberFormat="1" applyFont="1" applyBorder="1" applyAlignment="1">
      <alignment vertical="center" wrapText="1"/>
    </xf>
    <xf numFmtId="14" fontId="3" fillId="0" borderId="1" xfId="0" applyNumberFormat="1" applyFont="1" applyBorder="1" applyAlignment="1">
      <alignment vertical="center" wrapText="1"/>
    </xf>
    <xf numFmtId="0" fontId="3" fillId="0" borderId="1" xfId="2" applyNumberFormat="1" applyFont="1" applyFill="1" applyBorder="1" applyAlignment="1">
      <alignment horizontal="left" vertical="center" wrapText="1"/>
    </xf>
    <xf numFmtId="14" fontId="3" fillId="0" borderId="5" xfId="0" applyNumberFormat="1" applyFont="1" applyFill="1" applyBorder="1" applyAlignment="1">
      <alignment horizontal="left" vertical="center" wrapText="1"/>
    </xf>
    <xf numFmtId="0" fontId="3" fillId="0" borderId="5" xfId="0" applyFont="1" applyBorder="1" applyAlignment="1">
      <alignment vertical="center" wrapText="1"/>
    </xf>
    <xf numFmtId="0" fontId="3" fillId="0" borderId="5" xfId="2" applyNumberFormat="1" applyFont="1" applyFill="1" applyBorder="1" applyAlignment="1">
      <alignment horizontal="left" vertical="center" wrapText="1"/>
    </xf>
    <xf numFmtId="0" fontId="4" fillId="0" borderId="5" xfId="2"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3" fillId="0" borderId="1" xfId="0" applyNumberFormat="1" applyFont="1" applyFill="1" applyBorder="1" applyAlignment="1">
      <alignment horizontal="left" vertical="center" wrapText="1"/>
    </xf>
    <xf numFmtId="0" fontId="3" fillId="3" borderId="0" xfId="0" applyFont="1" applyFill="1"/>
    <xf numFmtId="0" fontId="3" fillId="2" borderId="0" xfId="0" applyFont="1" applyFill="1"/>
    <xf numFmtId="0" fontId="3" fillId="0" borderId="6" xfId="0" applyFont="1" applyFill="1" applyBorder="1" applyAlignment="1">
      <alignment horizontal="left" vertical="center" wrapText="1"/>
    </xf>
    <xf numFmtId="0" fontId="3"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0" xfId="0" applyFont="1"/>
    <xf numFmtId="3" fontId="5" fillId="0" borderId="1" xfId="0" applyNumberFormat="1" applyFont="1" applyBorder="1" applyAlignment="1">
      <alignment horizontal="right" vertical="center" wrapText="1"/>
    </xf>
    <xf numFmtId="0" fontId="4" fillId="0" borderId="13" xfId="2" applyNumberFormat="1" applyFont="1" applyFill="1" applyBorder="1" applyAlignment="1">
      <alignment horizontal="left" vertical="center" wrapText="1"/>
    </xf>
    <xf numFmtId="3" fontId="5" fillId="0" borderId="9" xfId="0" applyNumberFormat="1" applyFont="1" applyBorder="1" applyAlignment="1">
      <alignment horizontal="right" vertical="center" wrapText="1"/>
    </xf>
    <xf numFmtId="0" fontId="3" fillId="0" borderId="16" xfId="0" applyFont="1" applyFill="1" applyBorder="1" applyAlignment="1">
      <alignment horizontal="left" vertical="center" wrapText="1"/>
    </xf>
    <xf numFmtId="0" fontId="4" fillId="0" borderId="17" xfId="2"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5" fillId="0" borderId="9" xfId="0" applyFont="1" applyBorder="1" applyAlignment="1">
      <alignment horizontal="left" vertical="top" wrapText="1"/>
    </xf>
    <xf numFmtId="0" fontId="3" fillId="0" borderId="0" xfId="0" applyFont="1" applyAlignment="1">
      <alignment vertical="center"/>
    </xf>
    <xf numFmtId="14" fontId="3" fillId="0" borderId="5" xfId="0" applyNumberFormat="1" applyFont="1" applyBorder="1" applyAlignment="1">
      <alignment horizontal="center" vertical="center" wrapText="1"/>
    </xf>
    <xf numFmtId="14" fontId="3" fillId="2" borderId="1" xfId="0" applyNumberFormat="1" applyFont="1" applyFill="1" applyBorder="1" applyAlignment="1">
      <alignment horizontal="center" vertical="center" wrapText="1"/>
    </xf>
    <xf numFmtId="14" fontId="5" fillId="0" borderId="9" xfId="0" applyNumberFormat="1" applyFont="1" applyBorder="1" applyAlignment="1">
      <alignment horizontal="center" vertical="center" wrapText="1"/>
    </xf>
    <xf numFmtId="0" fontId="3" fillId="0" borderId="0" xfId="0" applyFont="1" applyAlignment="1">
      <alignment horizontal="center" vertical="center"/>
    </xf>
    <xf numFmtId="14" fontId="5" fillId="0" borderId="1"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0" fontId="3" fillId="0" borderId="0" xfId="0" applyFont="1" applyFill="1"/>
    <xf numFmtId="0" fontId="3" fillId="0" borderId="0" xfId="0" applyFont="1" applyAlignment="1">
      <alignment horizontal="left" vertical="center"/>
    </xf>
    <xf numFmtId="0" fontId="5" fillId="0" borderId="9" xfId="0" applyFont="1" applyBorder="1" applyAlignment="1">
      <alignment vertical="center" wrapText="1"/>
    </xf>
    <xf numFmtId="0" fontId="3" fillId="4" borderId="0" xfId="0" applyFont="1" applyFill="1"/>
    <xf numFmtId="3" fontId="3" fillId="0" borderId="5"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5" fillId="0" borderId="1" xfId="0" applyNumberFormat="1" applyFont="1" applyBorder="1" applyAlignment="1" applyProtection="1">
      <alignment horizontal="right" vertical="center" wrapText="1"/>
    </xf>
    <xf numFmtId="3" fontId="5" fillId="0"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pplyProtection="1">
      <alignment horizontal="right" vertical="center"/>
    </xf>
    <xf numFmtId="0" fontId="3" fillId="0" borderId="0" xfId="0" applyFont="1" applyAlignment="1">
      <alignment horizontal="right" vertical="center"/>
    </xf>
    <xf numFmtId="14" fontId="3" fillId="0" borderId="8" xfId="0" applyNumberFormat="1" applyFont="1" applyBorder="1" applyAlignment="1">
      <alignment horizontal="center" vertical="center" wrapText="1"/>
    </xf>
    <xf numFmtId="14" fontId="3" fillId="0" borderId="5" xfId="0" applyNumberFormat="1" applyFont="1" applyFill="1" applyBorder="1" applyAlignment="1">
      <alignment horizontal="center" vertical="center" wrapText="1"/>
    </xf>
    <xf numFmtId="0" fontId="5" fillId="0" borderId="9" xfId="2" applyNumberFormat="1" applyFont="1" applyFill="1" applyBorder="1" applyAlignment="1">
      <alignment horizontal="left" vertical="center" wrapText="1"/>
    </xf>
    <xf numFmtId="14" fontId="3" fillId="0" borderId="1" xfId="0" applyNumberFormat="1" applyFont="1" applyBorder="1" applyAlignment="1">
      <alignment horizontal="left" vertical="center" wrapText="1"/>
    </xf>
    <xf numFmtId="14" fontId="5" fillId="0" borderId="9" xfId="0" applyNumberFormat="1" applyFont="1" applyBorder="1" applyAlignment="1">
      <alignment horizontal="left" vertical="center" wrapText="1"/>
    </xf>
    <xf numFmtId="0" fontId="4" fillId="0" borderId="17" xfId="2" quotePrefix="1" applyNumberFormat="1" applyFont="1" applyFill="1" applyBorder="1" applyAlignment="1">
      <alignment horizontal="left" vertical="center" wrapText="1"/>
    </xf>
    <xf numFmtId="0" fontId="3" fillId="0" borderId="13" xfId="2" applyNumberFormat="1" applyFont="1" applyFill="1" applyBorder="1" applyAlignment="1">
      <alignment horizontal="left" vertical="center" wrapText="1"/>
    </xf>
    <xf numFmtId="0" fontId="5" fillId="0" borderId="15" xfId="2" applyNumberFormat="1" applyFont="1" applyFill="1" applyBorder="1" applyAlignment="1">
      <alignment horizontal="left" vertical="center" wrapText="1"/>
    </xf>
    <xf numFmtId="0" fontId="4" fillId="0" borderId="13" xfId="0" quotePrefix="1" applyFont="1" applyBorder="1" applyAlignment="1">
      <alignment horizontal="left" vertical="center" wrapText="1"/>
    </xf>
    <xf numFmtId="0" fontId="4" fillId="0" borderId="1" xfId="2" quotePrefix="1" applyNumberFormat="1" applyFont="1" applyFill="1" applyBorder="1" applyAlignment="1">
      <alignment horizontal="left" vertical="center" wrapText="1"/>
    </xf>
    <xf numFmtId="0" fontId="4" fillId="0" borderId="13" xfId="2" quotePrefix="1"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Border="1" applyAlignment="1">
      <alignment vertical="center" wrapText="1"/>
    </xf>
    <xf numFmtId="14" fontId="3" fillId="0" borderId="22" xfId="0" applyNumberFormat="1" applyFont="1" applyBorder="1" applyAlignment="1">
      <alignment horizontal="center" vertical="center" wrapText="1"/>
    </xf>
    <xf numFmtId="0" fontId="3" fillId="0" borderId="22" xfId="2" applyNumberFormat="1" applyFont="1" applyFill="1" applyBorder="1" applyAlignment="1">
      <alignment horizontal="left" vertical="center" wrapText="1"/>
    </xf>
    <xf numFmtId="0" fontId="4" fillId="0" borderId="22" xfId="2" applyNumberFormat="1" applyFont="1" applyFill="1" applyBorder="1" applyAlignment="1">
      <alignment horizontal="left" vertical="center" wrapText="1"/>
    </xf>
    <xf numFmtId="14" fontId="3" fillId="0" borderId="23" xfId="0" applyNumberFormat="1" applyFont="1" applyBorder="1" applyAlignment="1">
      <alignment horizontal="center" vertical="center" wrapText="1"/>
    </xf>
    <xf numFmtId="0" fontId="3" fillId="0" borderId="23" xfId="2" applyNumberFormat="1" applyFont="1" applyFill="1" applyBorder="1" applyAlignment="1">
      <alignment horizontal="left" vertical="center" wrapText="1"/>
    </xf>
    <xf numFmtId="3" fontId="3" fillId="0" borderId="8"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31" xfId="2" applyNumberFormat="1" applyFont="1" applyFill="1" applyBorder="1" applyAlignment="1">
      <alignment horizontal="left" vertical="center" wrapText="1"/>
    </xf>
    <xf numFmtId="0" fontId="3" fillId="0" borderId="1" xfId="2" quotePrefix="1" applyNumberFormat="1" applyFont="1" applyFill="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164" fontId="3" fillId="0" borderId="11" xfId="0" applyNumberFormat="1" applyFont="1" applyBorder="1" applyAlignment="1">
      <alignment vertical="center" wrapText="1"/>
    </xf>
    <xf numFmtId="0" fontId="3" fillId="0" borderId="11" xfId="0" applyNumberFormat="1" applyFont="1" applyBorder="1" applyAlignment="1">
      <alignment vertical="center" wrapText="1"/>
    </xf>
    <xf numFmtId="14" fontId="3" fillId="0" borderId="11" xfId="0" applyNumberFormat="1" applyFont="1" applyBorder="1" applyAlignment="1">
      <alignment horizontal="center" vertical="center" wrapText="1"/>
    </xf>
    <xf numFmtId="0" fontId="3" fillId="0" borderId="11" xfId="2" applyNumberFormat="1" applyFont="1" applyFill="1" applyBorder="1" applyAlignment="1">
      <alignment horizontal="left" vertical="center" wrapText="1"/>
    </xf>
    <xf numFmtId="0" fontId="4" fillId="0" borderId="11" xfId="2" applyNumberFormat="1" applyFont="1" applyFill="1" applyBorder="1" applyAlignment="1">
      <alignment horizontal="left" vertical="center" wrapText="1"/>
    </xf>
    <xf numFmtId="0" fontId="4" fillId="0" borderId="12" xfId="2" quotePrefix="1" applyNumberFormat="1" applyFont="1" applyFill="1" applyBorder="1" applyAlignment="1">
      <alignment horizontal="left" vertical="center" wrapText="1"/>
    </xf>
    <xf numFmtId="14" fontId="3" fillId="0" borderId="23" xfId="0" applyNumberFormat="1" applyFont="1" applyFill="1" applyBorder="1" applyAlignment="1">
      <alignment horizontal="right" vertical="center" wrapText="1"/>
    </xf>
    <xf numFmtId="14" fontId="3" fillId="3" borderId="22" xfId="0" applyNumberFormat="1" applyFont="1" applyFill="1" applyBorder="1" applyAlignment="1">
      <alignment horizontal="left" vertical="center" wrapText="1"/>
    </xf>
    <xf numFmtId="14" fontId="3" fillId="0" borderId="35" xfId="0" applyNumberFormat="1" applyFont="1" applyFill="1" applyBorder="1" applyAlignment="1">
      <alignment horizontal="right" vertical="center" wrapText="1"/>
    </xf>
    <xf numFmtId="14" fontId="3" fillId="0" borderId="37" xfId="0" applyNumberFormat="1" applyFont="1" applyFill="1" applyBorder="1" applyAlignment="1">
      <alignment horizontal="right" vertical="center" wrapText="1"/>
    </xf>
    <xf numFmtId="14" fontId="3" fillId="0" borderId="36" xfId="0" applyNumberFormat="1" applyFont="1" applyFill="1" applyBorder="1" applyAlignment="1">
      <alignment horizontal="righ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3" borderId="22" xfId="0" applyFont="1" applyFill="1" applyBorder="1" applyAlignment="1">
      <alignment horizontal="left" vertical="center" wrapText="1"/>
    </xf>
    <xf numFmtId="3" fontId="3" fillId="3" borderId="22" xfId="0" applyNumberFormat="1" applyFont="1" applyFill="1" applyBorder="1" applyAlignment="1">
      <alignment horizontal="right" vertical="center" wrapText="1"/>
    </xf>
    <xf numFmtId="0" fontId="3" fillId="3" borderId="22"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3" fontId="5" fillId="0" borderId="35" xfId="0" applyNumberFormat="1" applyFont="1" applyFill="1" applyBorder="1" applyAlignment="1" applyProtection="1">
      <alignment horizontal="right" vertical="center" wrapText="1"/>
    </xf>
    <xf numFmtId="3" fontId="3" fillId="0" borderId="35" xfId="0" applyNumberFormat="1" applyFont="1" applyBorder="1" applyAlignment="1">
      <alignment horizontal="right" vertical="center" wrapText="1"/>
    </xf>
    <xf numFmtId="14" fontId="3" fillId="0" borderId="35" xfId="0" applyNumberFormat="1" applyFont="1" applyBorder="1" applyAlignment="1">
      <alignment horizontal="center" vertical="center" wrapText="1"/>
    </xf>
    <xf numFmtId="3" fontId="5" fillId="0" borderId="23" xfId="0" applyNumberFormat="1" applyFont="1" applyFill="1" applyBorder="1" applyAlignment="1" applyProtection="1">
      <alignment horizontal="right" vertical="center" wrapText="1"/>
    </xf>
    <xf numFmtId="0" fontId="3" fillId="0" borderId="23" xfId="0" applyNumberFormat="1" applyFont="1" applyFill="1" applyBorder="1" applyAlignment="1">
      <alignment horizontal="left" vertical="center" wrapText="1"/>
    </xf>
    <xf numFmtId="14" fontId="3" fillId="3" borderId="39" xfId="0" applyNumberFormat="1" applyFont="1" applyFill="1" applyBorder="1" applyAlignment="1">
      <alignment horizontal="center" vertical="center" wrapText="1"/>
    </xf>
    <xf numFmtId="0" fontId="4" fillId="0" borderId="35" xfId="2" applyNumberFormat="1"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1" xfId="2" applyNumberFormat="1" applyFont="1" applyFill="1" applyBorder="1" applyAlignment="1">
      <alignment horizontal="left" vertical="center" wrapText="1"/>
    </xf>
    <xf numFmtId="0" fontId="3" fillId="0" borderId="35" xfId="0" applyNumberFormat="1" applyFont="1" applyFill="1" applyBorder="1" applyAlignment="1">
      <alignment horizontal="left" vertical="center" wrapText="1"/>
    </xf>
    <xf numFmtId="3" fontId="3" fillId="0" borderId="4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0" fontId="4" fillId="0" borderId="36" xfId="2" applyNumberFormat="1" applyFont="1" applyFill="1" applyBorder="1" applyAlignment="1">
      <alignment horizontal="left" vertical="center" wrapText="1"/>
    </xf>
    <xf numFmtId="0" fontId="4" fillId="0" borderId="43" xfId="2" applyNumberFormat="1" applyFont="1" applyFill="1" applyBorder="1" applyAlignment="1">
      <alignment horizontal="left" vertical="center" wrapText="1"/>
    </xf>
    <xf numFmtId="0" fontId="4" fillId="0" borderId="44" xfId="2" applyNumberFormat="1" applyFont="1" applyFill="1" applyBorder="1" applyAlignment="1">
      <alignment horizontal="left" vertical="center" wrapText="1"/>
    </xf>
    <xf numFmtId="0" fontId="4" fillId="3" borderId="39" xfId="2" applyNumberFormat="1" applyFont="1" applyFill="1" applyBorder="1" applyAlignment="1">
      <alignment horizontal="left" vertical="center" wrapText="1"/>
    </xf>
    <xf numFmtId="14" fontId="3" fillId="0" borderId="36" xfId="0" applyNumberFormat="1" applyFont="1" applyBorder="1" applyAlignment="1">
      <alignment horizontal="center" vertical="center" wrapText="1"/>
    </xf>
    <xf numFmtId="3" fontId="3" fillId="0" borderId="45" xfId="0" applyNumberFormat="1" applyFont="1" applyBorder="1" applyAlignment="1">
      <alignment horizontal="right" vertical="center" wrapText="1"/>
    </xf>
    <xf numFmtId="3" fontId="5" fillId="0" borderId="36" xfId="0" applyNumberFormat="1" applyFont="1" applyFill="1" applyBorder="1" applyAlignment="1" applyProtection="1">
      <alignment horizontal="right" vertical="center" wrapText="1"/>
    </xf>
    <xf numFmtId="3" fontId="3" fillId="0" borderId="36" xfId="0" applyNumberFormat="1" applyFont="1" applyBorder="1" applyAlignment="1">
      <alignment horizontal="right" vertical="center" wrapText="1"/>
    </xf>
    <xf numFmtId="0" fontId="3" fillId="0" borderId="36" xfId="0" applyNumberFormat="1" applyFont="1" applyFill="1" applyBorder="1" applyAlignment="1">
      <alignment horizontal="left" vertical="center" wrapText="1"/>
    </xf>
    <xf numFmtId="0" fontId="3" fillId="3" borderId="39" xfId="0" applyFont="1" applyFill="1" applyBorder="1" applyAlignment="1">
      <alignment horizontal="left" vertical="center" wrapText="1"/>
    </xf>
    <xf numFmtId="3" fontId="3" fillId="3" borderId="46" xfId="0" applyNumberFormat="1" applyFont="1" applyFill="1" applyBorder="1" applyAlignment="1">
      <alignment horizontal="center" vertical="center" wrapText="1"/>
    </xf>
    <xf numFmtId="3" fontId="3" fillId="3" borderId="39" xfId="0" applyNumberFormat="1" applyFont="1" applyFill="1" applyBorder="1" applyAlignment="1">
      <alignment horizontal="center" vertical="center" wrapText="1"/>
    </xf>
    <xf numFmtId="3" fontId="3" fillId="3" borderId="39" xfId="0" applyNumberFormat="1" applyFont="1" applyFill="1" applyBorder="1" applyAlignment="1">
      <alignment horizontal="right" vertical="center" wrapText="1"/>
    </xf>
    <xf numFmtId="0" fontId="3" fillId="3" borderId="39" xfId="0" applyNumberFormat="1" applyFont="1" applyFill="1" applyBorder="1" applyAlignment="1">
      <alignment horizontal="center" vertical="center" wrapText="1"/>
    </xf>
    <xf numFmtId="14" fontId="3" fillId="3" borderId="39" xfId="0" applyNumberFormat="1" applyFont="1" applyFill="1" applyBorder="1" applyAlignment="1">
      <alignment horizontal="left" vertical="center" wrapText="1"/>
    </xf>
    <xf numFmtId="0" fontId="5" fillId="0" borderId="22" xfId="0" applyFont="1" applyBorder="1" applyAlignment="1">
      <alignment horizontal="left" vertical="center" wrapText="1"/>
    </xf>
    <xf numFmtId="3" fontId="5" fillId="0" borderId="22" xfId="0" applyNumberFormat="1" applyFont="1" applyBorder="1" applyAlignment="1" applyProtection="1">
      <alignment horizontal="right" vertical="center" wrapText="1"/>
    </xf>
    <xf numFmtId="3" fontId="5" fillId="0" borderId="22" xfId="0" applyNumberFormat="1" applyFont="1" applyFill="1" applyBorder="1" applyAlignment="1" applyProtection="1">
      <alignment horizontal="right" vertical="center" wrapText="1"/>
    </xf>
    <xf numFmtId="14" fontId="5" fillId="0" borderId="22" xfId="0" applyNumberFormat="1" applyFont="1" applyFill="1" applyBorder="1" applyAlignment="1" applyProtection="1">
      <alignment horizontal="center" vertical="center" wrapText="1"/>
    </xf>
    <xf numFmtId="0" fontId="6" fillId="0" borderId="22" xfId="0" applyNumberFormat="1" applyFont="1" applyBorder="1" applyAlignment="1">
      <alignment horizontal="left" vertical="center" wrapText="1"/>
    </xf>
    <xf numFmtId="0" fontId="3" fillId="0" borderId="22" xfId="0" applyFont="1" applyBorder="1" applyAlignment="1">
      <alignment horizontal="left" vertical="center"/>
    </xf>
    <xf numFmtId="0" fontId="3" fillId="0" borderId="30" xfId="0" quotePrefix="1" applyFont="1" applyBorder="1" applyAlignment="1">
      <alignment horizontal="left" vertical="center" wrapText="1"/>
    </xf>
    <xf numFmtId="3" fontId="3" fillId="0" borderId="5" xfId="0" applyNumberFormat="1" applyFont="1" applyFill="1" applyBorder="1" applyAlignment="1">
      <alignment horizontal="right" vertical="center" wrapText="1"/>
    </xf>
    <xf numFmtId="3" fontId="3" fillId="0" borderId="35" xfId="0" applyNumberFormat="1" applyFont="1" applyFill="1" applyBorder="1" applyAlignment="1">
      <alignment horizontal="right" vertical="center" wrapText="1"/>
    </xf>
    <xf numFmtId="3" fontId="3" fillId="0" borderId="49" xfId="0" applyNumberFormat="1" applyFont="1" applyFill="1" applyBorder="1" applyAlignment="1">
      <alignment horizontal="right" vertical="center" wrapText="1"/>
    </xf>
    <xf numFmtId="14" fontId="3" fillId="0" borderId="49" xfId="0" applyNumberFormat="1" applyFont="1" applyBorder="1" applyAlignment="1">
      <alignment horizontal="center" vertical="center" wrapText="1"/>
    </xf>
    <xf numFmtId="14" fontId="3" fillId="0" borderId="35" xfId="0" applyNumberFormat="1" applyFont="1" applyFill="1" applyBorder="1" applyAlignment="1">
      <alignment horizontal="center" vertical="center" wrapText="1"/>
    </xf>
    <xf numFmtId="14" fontId="5" fillId="0" borderId="35" xfId="0" applyNumberFormat="1" applyFont="1" applyFill="1" applyBorder="1" applyAlignment="1" applyProtection="1">
      <alignment horizontal="center" vertical="center" wrapText="1"/>
    </xf>
    <xf numFmtId="0" fontId="3" fillId="0" borderId="35" xfId="0" applyNumberFormat="1" applyFont="1" applyBorder="1" applyAlignment="1">
      <alignment horizontal="left" vertical="center" wrapText="1"/>
    </xf>
    <xf numFmtId="0" fontId="3" fillId="3" borderId="39" xfId="2" applyNumberFormat="1" applyFont="1" applyFill="1" applyBorder="1" applyAlignment="1">
      <alignment horizontal="left" vertical="center" wrapText="1"/>
    </xf>
    <xf numFmtId="0" fontId="3" fillId="0" borderId="35" xfId="2" applyNumberFormat="1" applyFont="1" applyFill="1" applyBorder="1" applyAlignment="1">
      <alignment horizontal="left" vertical="center" wrapText="1"/>
    </xf>
    <xf numFmtId="0" fontId="3" fillId="0" borderId="49" xfId="2" applyNumberFormat="1" applyFont="1" applyFill="1" applyBorder="1" applyAlignment="1">
      <alignment horizontal="left" vertical="center" wrapText="1"/>
    </xf>
    <xf numFmtId="0" fontId="4" fillId="0" borderId="49" xfId="2" applyNumberFormat="1" applyFont="1" applyFill="1" applyBorder="1" applyAlignment="1">
      <alignment horizontal="left" vertical="center" wrapText="1"/>
    </xf>
    <xf numFmtId="0" fontId="4" fillId="3" borderId="40" xfId="2" applyNumberFormat="1" applyFont="1" applyFill="1" applyBorder="1" applyAlignment="1">
      <alignment horizontal="left" vertical="center" wrapText="1"/>
    </xf>
    <xf numFmtId="0" fontId="4" fillId="0" borderId="41" xfId="0" applyFont="1" applyBorder="1" applyAlignment="1">
      <alignment horizontal="left" vertical="center"/>
    </xf>
    <xf numFmtId="0" fontId="4" fillId="0" borderId="41" xfId="0" quotePrefix="1" applyFont="1" applyBorder="1" applyAlignment="1">
      <alignment horizontal="left" vertical="center" wrapText="1"/>
    </xf>
    <xf numFmtId="0" fontId="4" fillId="0" borderId="50" xfId="2" applyNumberFormat="1" applyFont="1" applyFill="1" applyBorder="1" applyAlignment="1">
      <alignment horizontal="left" vertical="center" wrapText="1"/>
    </xf>
    <xf numFmtId="0" fontId="3" fillId="0" borderId="36" xfId="2" applyNumberFormat="1" applyFont="1" applyFill="1" applyBorder="1" applyAlignment="1">
      <alignment horizontal="left" vertical="center" wrapText="1"/>
    </xf>
    <xf numFmtId="3" fontId="3" fillId="0" borderId="36" xfId="0" applyNumberFormat="1" applyFont="1" applyFill="1" applyBorder="1" applyAlignment="1">
      <alignment horizontal="right" vertical="center" wrapText="1"/>
    </xf>
    <xf numFmtId="14" fontId="3" fillId="0" borderId="36" xfId="0" applyNumberFormat="1" applyFont="1" applyBorder="1" applyAlignment="1" applyProtection="1">
      <alignment horizontal="center" vertical="center" wrapText="1"/>
    </xf>
    <xf numFmtId="14" fontId="3" fillId="0" borderId="36" xfId="0" applyNumberFormat="1" applyFont="1" applyFill="1" applyBorder="1" applyAlignment="1">
      <alignment horizontal="left" vertical="center" wrapText="1"/>
    </xf>
    <xf numFmtId="14" fontId="3" fillId="0" borderId="37" xfId="0" applyNumberFormat="1" applyFont="1" applyFill="1" applyBorder="1" applyAlignment="1">
      <alignment horizontal="left" vertical="center" wrapText="1"/>
    </xf>
    <xf numFmtId="14" fontId="3" fillId="0" borderId="35" xfId="0" applyNumberFormat="1" applyFont="1" applyFill="1" applyBorder="1" applyAlignment="1">
      <alignment horizontal="left" vertical="center" wrapText="1"/>
    </xf>
    <xf numFmtId="0" fontId="3" fillId="0" borderId="5" xfId="0" applyNumberFormat="1" applyFont="1" applyBorder="1" applyAlignment="1">
      <alignment horizontal="left" vertical="center" wrapText="1"/>
    </xf>
    <xf numFmtId="0" fontId="3" fillId="3" borderId="39" xfId="0" applyNumberFormat="1" applyFont="1" applyFill="1" applyBorder="1" applyAlignment="1">
      <alignment horizontal="left" vertical="center" wrapText="1"/>
    </xf>
    <xf numFmtId="14" fontId="3" fillId="2"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35" xfId="0" applyNumberFormat="1" applyFont="1" applyFill="1" applyBorder="1" applyAlignment="1">
      <alignment horizontal="center" vertical="center" wrapText="1"/>
    </xf>
    <xf numFmtId="0" fontId="4" fillId="3" borderId="39" xfId="2" applyNumberFormat="1" applyFont="1" applyFill="1" applyBorder="1" applyAlignment="1">
      <alignment horizontal="center" vertical="center" wrapText="1"/>
    </xf>
    <xf numFmtId="0" fontId="4" fillId="3" borderId="40" xfId="2" applyNumberFormat="1" applyFont="1" applyFill="1" applyBorder="1" applyAlignment="1">
      <alignment horizontal="center" vertical="center" wrapText="1"/>
    </xf>
    <xf numFmtId="0" fontId="4" fillId="3" borderId="22" xfId="2" applyNumberFormat="1" applyFont="1" applyFill="1" applyBorder="1" applyAlignment="1">
      <alignment horizontal="left" vertical="center" wrapText="1"/>
    </xf>
    <xf numFmtId="0" fontId="3" fillId="3" borderId="39" xfId="0" applyFont="1" applyFill="1" applyBorder="1" applyAlignment="1">
      <alignment horizontal="center" vertical="center" wrapText="1"/>
    </xf>
    <xf numFmtId="0" fontId="4" fillId="0" borderId="37" xfId="2" applyNumberFormat="1" applyFont="1" applyFill="1" applyBorder="1" applyAlignment="1">
      <alignment horizontal="left" vertical="center" wrapText="1"/>
    </xf>
    <xf numFmtId="0" fontId="4" fillId="0" borderId="52" xfId="2" applyNumberFormat="1" applyFont="1" applyFill="1" applyBorder="1" applyAlignment="1">
      <alignment horizontal="left" vertical="center" wrapText="1"/>
    </xf>
    <xf numFmtId="14" fontId="5" fillId="0" borderId="35" xfId="0" applyNumberFormat="1" applyFont="1" applyFill="1" applyBorder="1" applyAlignment="1">
      <alignment horizontal="left" vertical="center" wrapText="1"/>
    </xf>
    <xf numFmtId="0" fontId="3" fillId="0" borderId="44" xfId="2" applyNumberFormat="1" applyFont="1" applyFill="1" applyBorder="1" applyAlignment="1">
      <alignment horizontal="left" vertical="center" wrapText="1"/>
    </xf>
    <xf numFmtId="3" fontId="3" fillId="0" borderId="23" xfId="0" applyNumberFormat="1" applyFont="1" applyFill="1" applyBorder="1" applyAlignment="1">
      <alignment horizontal="right" vertical="center" wrapText="1"/>
    </xf>
    <xf numFmtId="0" fontId="3" fillId="0" borderId="37" xfId="0" applyFont="1" applyBorder="1" applyAlignment="1">
      <alignment horizontal="left" vertical="center" wrapText="1"/>
    </xf>
    <xf numFmtId="0" fontId="4" fillId="0" borderId="53" xfId="0" applyFont="1" applyBorder="1" applyAlignment="1">
      <alignment horizontal="left" vertical="center" wrapText="1"/>
    </xf>
    <xf numFmtId="14" fontId="5" fillId="0" borderId="8" xfId="0" applyNumberFormat="1" applyFont="1" applyFill="1" applyBorder="1" applyAlignment="1">
      <alignment horizontal="left" vertical="center" wrapText="1"/>
    </xf>
    <xf numFmtId="0" fontId="3" fillId="0" borderId="49" xfId="0" applyFont="1" applyBorder="1" applyAlignment="1">
      <alignment horizontal="left" vertical="center" wrapText="1"/>
    </xf>
    <xf numFmtId="3" fontId="3" fillId="0" borderId="8" xfId="0" applyNumberFormat="1" applyFont="1" applyFill="1" applyBorder="1" applyAlignment="1">
      <alignment horizontal="right" vertical="center" wrapText="1"/>
    </xf>
    <xf numFmtId="0" fontId="3" fillId="0" borderId="8" xfId="0" applyNumberFormat="1" applyFont="1" applyBorder="1" applyAlignment="1">
      <alignment horizontal="left" vertical="center" wrapText="1"/>
    </xf>
    <xf numFmtId="0" fontId="3" fillId="0" borderId="22" xfId="2" applyNumberFormat="1" applyFont="1" applyFill="1" applyBorder="1" applyAlignment="1">
      <alignment horizontal="left" vertical="center" wrapText="1"/>
    </xf>
    <xf numFmtId="0" fontId="3" fillId="0" borderId="23" xfId="2" applyNumberFormat="1" applyFont="1" applyFill="1" applyBorder="1" applyAlignment="1">
      <alignment horizontal="left" vertical="center" wrapText="1"/>
    </xf>
    <xf numFmtId="0" fontId="3" fillId="0" borderId="5" xfId="2" applyNumberFormat="1" applyFont="1" applyFill="1" applyBorder="1" applyAlignment="1">
      <alignment horizontal="left" vertical="center" wrapText="1"/>
    </xf>
    <xf numFmtId="0" fontId="3" fillId="0" borderId="39" xfId="2" applyNumberFormat="1" applyFont="1" applyFill="1" applyBorder="1" applyAlignment="1">
      <alignment horizontal="left" vertical="center" wrapText="1"/>
    </xf>
    <xf numFmtId="0" fontId="3" fillId="0" borderId="35" xfId="2" applyNumberFormat="1" applyFont="1" applyFill="1" applyBorder="1" applyAlignment="1">
      <alignment horizontal="left" vertical="center" wrapText="1"/>
    </xf>
    <xf numFmtId="0" fontId="3" fillId="0" borderId="36" xfId="2" applyNumberFormat="1" applyFont="1" applyFill="1" applyBorder="1" applyAlignment="1">
      <alignment horizontal="left" vertical="center" wrapText="1"/>
    </xf>
    <xf numFmtId="0" fontId="3" fillId="0" borderId="8" xfId="2" applyNumberFormat="1" applyFont="1" applyFill="1" applyBorder="1" applyAlignment="1">
      <alignment horizontal="left" vertical="center" wrapText="1"/>
    </xf>
    <xf numFmtId="14" fontId="3" fillId="0" borderId="22" xfId="0" applyNumberFormat="1"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wrapText="1"/>
    </xf>
    <xf numFmtId="14" fontId="3" fillId="0" borderId="35" xfId="0" applyNumberFormat="1" applyFont="1" applyFill="1" applyBorder="1" applyAlignment="1">
      <alignment horizontal="center" vertical="center" wrapText="1"/>
    </xf>
    <xf numFmtId="14" fontId="3" fillId="0" borderId="36"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14" fontId="3" fillId="0" borderId="20" xfId="0" applyNumberFormat="1"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14" fontId="3" fillId="0" borderId="22" xfId="0" applyNumberFormat="1" applyFont="1" applyFill="1" applyBorder="1" applyAlignment="1">
      <alignment horizontal="left" vertical="center" wrapText="1"/>
    </xf>
    <xf numFmtId="14" fontId="3" fillId="0" borderId="23" xfId="0" applyNumberFormat="1" applyFont="1" applyFill="1" applyBorder="1" applyAlignment="1">
      <alignment horizontal="left" vertical="center" wrapText="1"/>
    </xf>
    <xf numFmtId="14" fontId="3" fillId="0" borderId="8" xfId="0" applyNumberFormat="1"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8"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26" xfId="0" applyNumberFormat="1" applyFont="1" applyFill="1" applyBorder="1" applyAlignment="1">
      <alignment horizontal="left" vertical="center" wrapText="1"/>
    </xf>
    <xf numFmtId="14" fontId="3" fillId="0" borderId="27" xfId="0" applyNumberFormat="1"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9" xfId="0" applyFont="1" applyFill="1" applyBorder="1" applyAlignment="1">
      <alignment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14" fontId="3" fillId="0" borderId="18" xfId="0" applyNumberFormat="1" applyFont="1" applyFill="1" applyBorder="1" applyAlignment="1">
      <alignment horizontal="left" vertical="center" wrapText="1"/>
    </xf>
    <xf numFmtId="14" fontId="3" fillId="0" borderId="19" xfId="0" applyNumberFormat="1" applyFont="1" applyFill="1" applyBorder="1" applyAlignment="1">
      <alignment horizontal="left" vertical="center" wrapText="1"/>
    </xf>
    <xf numFmtId="14" fontId="3" fillId="0" borderId="5"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4" fontId="5" fillId="0" borderId="9"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33" xfId="0" applyFont="1" applyBorder="1" applyAlignment="1">
      <alignment horizontal="center" vertical="center" wrapText="1"/>
    </xf>
  </cellXfs>
  <cellStyles count="4">
    <cellStyle name="Normál" xfId="0" builtinId="0"/>
    <cellStyle name="Normál 2" xfId="1"/>
    <cellStyle name="Normál_Munka1" xfId="2"/>
    <cellStyle name="Százalék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X35"/>
  <sheetViews>
    <sheetView tabSelected="1" view="pageBreakPreview" zoomScaleNormal="90" zoomScaleSheetLayoutView="100" workbookViewId="0">
      <pane xSplit="3" ySplit="1" topLeftCell="L2" activePane="bottomRight" state="frozen"/>
      <selection pane="topRight" activeCell="D1" sqref="D1"/>
      <selection pane="bottomLeft" activeCell="A2" sqref="A2"/>
      <selection pane="bottomRight"/>
    </sheetView>
  </sheetViews>
  <sheetFormatPr defaultColWidth="9.140625" defaultRowHeight="39.950000000000003" customHeight="1" outlineLevelRow="1"/>
  <cols>
    <col min="1" max="1" width="10.140625" style="5" customWidth="1"/>
    <col min="2" max="2" width="16.85546875" style="5" customWidth="1"/>
    <col min="3" max="3" width="30.28515625" style="5" customWidth="1"/>
    <col min="4" max="4" width="18.28515625" style="40" customWidth="1"/>
    <col min="5" max="5" width="54.85546875" style="5" customWidth="1"/>
    <col min="6" max="6" width="21.7109375" style="58" customWidth="1"/>
    <col min="7" max="7" width="18.140625" style="58" customWidth="1"/>
    <col min="8" max="8" width="16.7109375" style="58" customWidth="1"/>
    <col min="9" max="9" width="18.7109375" style="58" customWidth="1"/>
    <col min="10" max="11" width="12.7109375" style="44" customWidth="1"/>
    <col min="12" max="12" width="20.5703125" style="48" customWidth="1"/>
    <col min="13" max="13" width="13.42578125" style="44" customWidth="1"/>
    <col min="14" max="14" width="13.28515625" style="44" customWidth="1"/>
    <col min="15" max="15" width="12.7109375" style="44" customWidth="1"/>
    <col min="16" max="16" width="22.7109375" style="48" customWidth="1"/>
    <col min="17" max="17" width="28.7109375" style="5" customWidth="1"/>
    <col min="18" max="18" width="31.28515625" style="48" customWidth="1"/>
    <col min="19" max="19" width="54.85546875" style="48" customWidth="1"/>
    <col min="20" max="22" width="9.140625" style="5"/>
    <col min="23" max="23" width="18.5703125" style="5" customWidth="1"/>
    <col min="24" max="16384" width="9.140625" style="5"/>
  </cols>
  <sheetData>
    <row r="1" spans="1:24" ht="110.25" customHeight="1" thickBot="1">
      <c r="A1" s="1" t="s">
        <v>1</v>
      </c>
      <c r="B1" s="193" t="s">
        <v>2</v>
      </c>
      <c r="C1" s="194"/>
      <c r="D1" s="2" t="s">
        <v>3</v>
      </c>
      <c r="E1" s="2" t="s">
        <v>4</v>
      </c>
      <c r="F1" s="2" t="s">
        <v>246</v>
      </c>
      <c r="G1" s="2" t="s">
        <v>31</v>
      </c>
      <c r="H1" s="2" t="s">
        <v>22</v>
      </c>
      <c r="I1" s="2" t="s">
        <v>247</v>
      </c>
      <c r="J1" s="2" t="s">
        <v>241</v>
      </c>
      <c r="K1" s="2" t="s">
        <v>0</v>
      </c>
      <c r="L1" s="2" t="s">
        <v>265</v>
      </c>
      <c r="M1" s="2" t="s">
        <v>6</v>
      </c>
      <c r="N1" s="2" t="s">
        <v>27</v>
      </c>
      <c r="O1" s="2" t="s">
        <v>248</v>
      </c>
      <c r="P1" s="2" t="s">
        <v>234</v>
      </c>
      <c r="Q1" s="2" t="s">
        <v>5</v>
      </c>
      <c r="R1" s="2" t="s">
        <v>25</v>
      </c>
      <c r="S1" s="3" t="s">
        <v>26</v>
      </c>
      <c r="T1" s="4"/>
      <c r="U1" s="4"/>
      <c r="V1" s="4"/>
      <c r="W1" s="4"/>
      <c r="X1" s="4"/>
    </row>
    <row r="2" spans="1:24" ht="87.75" customHeight="1">
      <c r="A2" s="33" t="s">
        <v>21</v>
      </c>
      <c r="B2" s="222" t="s">
        <v>28</v>
      </c>
      <c r="C2" s="223"/>
      <c r="D2" s="13" t="s">
        <v>29</v>
      </c>
      <c r="E2" s="17" t="s">
        <v>105</v>
      </c>
      <c r="F2" s="51">
        <v>157792624393</v>
      </c>
      <c r="G2" s="51">
        <v>124522209017</v>
      </c>
      <c r="H2" s="51">
        <f>+F2-G2</f>
        <v>33270415376</v>
      </c>
      <c r="I2" s="51">
        <f>+F2</f>
        <v>157792624393</v>
      </c>
      <c r="J2" s="41">
        <v>40050</v>
      </c>
      <c r="K2" s="41">
        <v>40280</v>
      </c>
      <c r="L2" s="17" t="s">
        <v>180</v>
      </c>
      <c r="M2" s="41">
        <v>41403</v>
      </c>
      <c r="N2" s="60">
        <v>40026</v>
      </c>
      <c r="O2" s="41">
        <v>42369</v>
      </c>
      <c r="P2" s="14" t="s">
        <v>107</v>
      </c>
      <c r="Q2" s="14" t="s">
        <v>32</v>
      </c>
      <c r="R2" s="15" t="s">
        <v>33</v>
      </c>
      <c r="S2" s="64" t="s">
        <v>186</v>
      </c>
    </row>
    <row r="3" spans="1:24" ht="55.5" customHeight="1">
      <c r="A3" s="23" t="s">
        <v>21</v>
      </c>
      <c r="B3" s="195" t="s">
        <v>7</v>
      </c>
      <c r="C3" s="196"/>
      <c r="D3" s="8" t="s">
        <v>23</v>
      </c>
      <c r="E3" s="16" t="s">
        <v>104</v>
      </c>
      <c r="F3" s="52">
        <v>75437187000</v>
      </c>
      <c r="G3" s="52">
        <v>75437187000</v>
      </c>
      <c r="H3" s="52">
        <v>0</v>
      </c>
      <c r="I3" s="52">
        <v>75437187000</v>
      </c>
      <c r="J3" s="26">
        <v>41320</v>
      </c>
      <c r="K3" s="26">
        <v>41352</v>
      </c>
      <c r="L3" s="18" t="s">
        <v>249</v>
      </c>
      <c r="M3" s="26">
        <v>41547</v>
      </c>
      <c r="N3" s="26">
        <v>41156</v>
      </c>
      <c r="O3" s="26">
        <v>42277</v>
      </c>
      <c r="P3" s="11" t="s">
        <v>230</v>
      </c>
      <c r="Q3" s="11" t="s">
        <v>32</v>
      </c>
      <c r="R3" s="6" t="s">
        <v>33</v>
      </c>
      <c r="S3" s="31" t="s">
        <v>43</v>
      </c>
    </row>
    <row r="4" spans="1:24" ht="122.25" customHeight="1">
      <c r="A4" s="23" t="s">
        <v>21</v>
      </c>
      <c r="B4" s="195" t="s">
        <v>8</v>
      </c>
      <c r="C4" s="196"/>
      <c r="D4" s="8" t="s">
        <v>24</v>
      </c>
      <c r="E4" s="36" t="s">
        <v>126</v>
      </c>
      <c r="F4" s="53">
        <v>29729203198</v>
      </c>
      <c r="G4" s="53">
        <v>23674144250</v>
      </c>
      <c r="H4" s="30">
        <f>F4-G4</f>
        <v>6055058948</v>
      </c>
      <c r="I4" s="53">
        <v>29729203198</v>
      </c>
      <c r="J4" s="26">
        <v>41220</v>
      </c>
      <c r="K4" s="45">
        <v>41250</v>
      </c>
      <c r="L4" s="19" t="s">
        <v>181</v>
      </c>
      <c r="M4" s="26">
        <v>41547</v>
      </c>
      <c r="N4" s="45">
        <v>41365</v>
      </c>
      <c r="O4" s="45">
        <v>42277</v>
      </c>
      <c r="P4" s="11" t="s">
        <v>127</v>
      </c>
      <c r="Q4" s="11" t="s">
        <v>32</v>
      </c>
      <c r="R4" s="6" t="s">
        <v>187</v>
      </c>
      <c r="S4" s="67" t="s">
        <v>188</v>
      </c>
    </row>
    <row r="5" spans="1:24" s="21" customFormat="1" ht="39.950000000000003" customHeight="1">
      <c r="A5" s="200" t="s">
        <v>21</v>
      </c>
      <c r="B5" s="197" t="s">
        <v>9</v>
      </c>
      <c r="C5" s="130"/>
      <c r="D5" s="203" t="s">
        <v>29</v>
      </c>
      <c r="E5" s="125"/>
      <c r="F5" s="126" t="s">
        <v>57</v>
      </c>
      <c r="G5" s="127" t="s">
        <v>57</v>
      </c>
      <c r="H5" s="127" t="s">
        <v>57</v>
      </c>
      <c r="I5" s="128">
        <v>29720581500</v>
      </c>
      <c r="J5" s="109" t="s">
        <v>57</v>
      </c>
      <c r="K5" s="109" t="s">
        <v>57</v>
      </c>
      <c r="L5" s="129" t="s">
        <v>57</v>
      </c>
      <c r="M5" s="186">
        <v>41547</v>
      </c>
      <c r="N5" s="109" t="s">
        <v>57</v>
      </c>
      <c r="O5" s="109" t="s">
        <v>57</v>
      </c>
      <c r="P5" s="179" t="s">
        <v>41</v>
      </c>
      <c r="Q5" s="179" t="s">
        <v>32</v>
      </c>
      <c r="R5" s="119"/>
      <c r="S5" s="149"/>
      <c r="T5" s="22"/>
      <c r="U5" s="22"/>
    </row>
    <row r="6" spans="1:24" ht="48.75" customHeight="1" outlineLevel="1">
      <c r="A6" s="201"/>
      <c r="B6" s="198"/>
      <c r="C6" s="95" t="s">
        <v>44</v>
      </c>
      <c r="D6" s="204"/>
      <c r="E6" s="99" t="s">
        <v>142</v>
      </c>
      <c r="F6" s="114">
        <v>1278643209</v>
      </c>
      <c r="G6" s="104">
        <v>1036167929</v>
      </c>
      <c r="H6" s="105">
        <f>F6-G6</f>
        <v>242475280</v>
      </c>
      <c r="I6" s="105">
        <v>29720581500</v>
      </c>
      <c r="J6" s="106" t="s">
        <v>48</v>
      </c>
      <c r="K6" s="106" t="s">
        <v>53</v>
      </c>
      <c r="L6" s="113" t="s">
        <v>250</v>
      </c>
      <c r="M6" s="187"/>
      <c r="N6" s="106" t="s">
        <v>51</v>
      </c>
      <c r="O6" s="106" t="s">
        <v>115</v>
      </c>
      <c r="P6" s="180"/>
      <c r="Q6" s="180"/>
      <c r="R6" s="118" t="s">
        <v>33</v>
      </c>
      <c r="S6" s="174" t="s">
        <v>128</v>
      </c>
    </row>
    <row r="7" spans="1:24" ht="50.25" customHeight="1" outlineLevel="1">
      <c r="A7" s="201"/>
      <c r="B7" s="198"/>
      <c r="C7" s="93" t="s">
        <v>45</v>
      </c>
      <c r="D7" s="204"/>
      <c r="E7" s="99" t="s">
        <v>140</v>
      </c>
      <c r="F7" s="115">
        <v>3144425486</v>
      </c>
      <c r="G7" s="107">
        <v>2539790938</v>
      </c>
      <c r="H7" s="78">
        <f>F7-G7</f>
        <v>604634548</v>
      </c>
      <c r="I7" s="78">
        <v>29720581500</v>
      </c>
      <c r="J7" s="75" t="s">
        <v>48</v>
      </c>
      <c r="K7" s="75" t="s">
        <v>54</v>
      </c>
      <c r="L7" s="108" t="s">
        <v>250</v>
      </c>
      <c r="M7" s="187"/>
      <c r="N7" s="106" t="s">
        <v>51</v>
      </c>
      <c r="O7" s="106" t="s">
        <v>116</v>
      </c>
      <c r="P7" s="180"/>
      <c r="Q7" s="180"/>
      <c r="R7" s="110" t="s">
        <v>33</v>
      </c>
      <c r="S7" s="111" t="s">
        <v>129</v>
      </c>
    </row>
    <row r="8" spans="1:24" ht="39.950000000000003" customHeight="1" outlineLevel="1">
      <c r="A8" s="201"/>
      <c r="B8" s="198"/>
      <c r="C8" s="96" t="s">
        <v>46</v>
      </c>
      <c r="D8" s="204"/>
      <c r="E8" s="99" t="s">
        <v>139</v>
      </c>
      <c r="F8" s="114">
        <v>11882401938</v>
      </c>
      <c r="G8" s="104">
        <v>7104183759</v>
      </c>
      <c r="H8" s="105">
        <f>F8-G8</f>
        <v>4778218179</v>
      </c>
      <c r="I8" s="105">
        <v>29720581500</v>
      </c>
      <c r="J8" s="106" t="s">
        <v>49</v>
      </c>
      <c r="K8" s="106" t="s">
        <v>55</v>
      </c>
      <c r="L8" s="113" t="s">
        <v>251</v>
      </c>
      <c r="M8" s="187"/>
      <c r="N8" s="106" t="s">
        <v>52</v>
      </c>
      <c r="O8" s="106" t="s">
        <v>117</v>
      </c>
      <c r="P8" s="180"/>
      <c r="Q8" s="180"/>
      <c r="R8" s="110" t="s">
        <v>33</v>
      </c>
      <c r="S8" s="112" t="s">
        <v>83</v>
      </c>
    </row>
    <row r="9" spans="1:24" ht="75" customHeight="1" outlineLevel="1">
      <c r="A9" s="207"/>
      <c r="B9" s="224"/>
      <c r="C9" s="97" t="s">
        <v>47</v>
      </c>
      <c r="D9" s="206"/>
      <c r="E9" s="98" t="s">
        <v>141</v>
      </c>
      <c r="F9" s="121">
        <v>11143716352</v>
      </c>
      <c r="G9" s="122">
        <v>6637212313</v>
      </c>
      <c r="H9" s="123">
        <f>F9-G9</f>
        <v>4506504039</v>
      </c>
      <c r="I9" s="123">
        <v>29720581500</v>
      </c>
      <c r="J9" s="120" t="s">
        <v>50</v>
      </c>
      <c r="K9" s="120" t="s">
        <v>56</v>
      </c>
      <c r="L9" s="124" t="s">
        <v>252</v>
      </c>
      <c r="M9" s="188"/>
      <c r="N9" s="120">
        <v>41613</v>
      </c>
      <c r="O9" s="120" t="s">
        <v>118</v>
      </c>
      <c r="P9" s="181"/>
      <c r="Q9" s="181"/>
      <c r="R9" s="116" t="s">
        <v>33</v>
      </c>
      <c r="S9" s="117" t="s">
        <v>84</v>
      </c>
    </row>
    <row r="10" spans="1:24" ht="89.25" customHeight="1">
      <c r="A10" s="23" t="s">
        <v>21</v>
      </c>
      <c r="B10" s="195" t="s">
        <v>10</v>
      </c>
      <c r="C10" s="196"/>
      <c r="D10" s="8" t="s">
        <v>30</v>
      </c>
      <c r="E10" s="16" t="s">
        <v>80</v>
      </c>
      <c r="F10" s="52">
        <v>33439343598</v>
      </c>
      <c r="G10" s="52">
        <v>33439343598</v>
      </c>
      <c r="H10" s="52">
        <v>0</v>
      </c>
      <c r="I10" s="52">
        <v>33664898417</v>
      </c>
      <c r="J10" s="26">
        <v>41220</v>
      </c>
      <c r="K10" s="26">
        <v>41250</v>
      </c>
      <c r="L10" s="18" t="s">
        <v>253</v>
      </c>
      <c r="M10" s="26">
        <v>41547</v>
      </c>
      <c r="N10" s="26">
        <v>41061</v>
      </c>
      <c r="O10" s="26">
        <v>42369</v>
      </c>
      <c r="P10" s="11" t="s">
        <v>42</v>
      </c>
      <c r="Q10" s="11" t="s">
        <v>32</v>
      </c>
      <c r="R10" s="6" t="s">
        <v>189</v>
      </c>
      <c r="S10" s="31" t="s">
        <v>110</v>
      </c>
    </row>
    <row r="11" spans="1:24" s="50" customFormat="1" ht="203.25" customHeight="1">
      <c r="A11" s="23" t="s">
        <v>21</v>
      </c>
      <c r="B11" s="195" t="s">
        <v>11</v>
      </c>
      <c r="C11" s="196"/>
      <c r="D11" s="24" t="s">
        <v>29</v>
      </c>
      <c r="E11" s="7" t="s">
        <v>71</v>
      </c>
      <c r="F11" s="52">
        <v>140659938431</v>
      </c>
      <c r="G11" s="52">
        <v>111332566478</v>
      </c>
      <c r="H11" s="52">
        <f>+F11-G11</f>
        <v>29327371953</v>
      </c>
      <c r="I11" s="52">
        <f>+F11</f>
        <v>140659938431</v>
      </c>
      <c r="J11" s="28">
        <v>41540</v>
      </c>
      <c r="K11" s="28">
        <v>41557</v>
      </c>
      <c r="L11" s="20" t="s">
        <v>255</v>
      </c>
      <c r="M11" s="28">
        <v>41578</v>
      </c>
      <c r="N11" s="28">
        <v>41521</v>
      </c>
      <c r="O11" s="28">
        <v>42369</v>
      </c>
      <c r="P11" s="11" t="s">
        <v>231</v>
      </c>
      <c r="Q11" s="11" t="s">
        <v>32</v>
      </c>
      <c r="R11" s="6" t="s">
        <v>33</v>
      </c>
      <c r="S11" s="69" t="s">
        <v>190</v>
      </c>
    </row>
    <row r="12" spans="1:24" ht="39.950000000000003" customHeight="1">
      <c r="A12" s="23" t="s">
        <v>21</v>
      </c>
      <c r="B12" s="195" t="s">
        <v>12</v>
      </c>
      <c r="C12" s="196"/>
      <c r="D12" s="8" t="s">
        <v>29</v>
      </c>
      <c r="E12" s="16" t="s">
        <v>82</v>
      </c>
      <c r="F12" s="52">
        <v>26198163751</v>
      </c>
      <c r="G12" s="52">
        <v>20750232004</v>
      </c>
      <c r="H12" s="52">
        <f>+F12-G12</f>
        <v>5447931747</v>
      </c>
      <c r="I12" s="52">
        <f>+F12</f>
        <v>26198163751</v>
      </c>
      <c r="J12" s="26">
        <v>41598</v>
      </c>
      <c r="K12" s="26">
        <v>41604</v>
      </c>
      <c r="L12" s="18" t="s">
        <v>254</v>
      </c>
      <c r="M12" s="26">
        <v>41578</v>
      </c>
      <c r="N12" s="26">
        <v>41275</v>
      </c>
      <c r="O12" s="26">
        <v>42369</v>
      </c>
      <c r="P12" s="11" t="s">
        <v>36</v>
      </c>
      <c r="Q12" s="11" t="s">
        <v>32</v>
      </c>
      <c r="R12" s="6" t="s">
        <v>33</v>
      </c>
      <c r="S12" s="31" t="s">
        <v>191</v>
      </c>
    </row>
    <row r="13" spans="1:24" ht="39.950000000000003" customHeight="1">
      <c r="A13" s="23" t="s">
        <v>21</v>
      </c>
      <c r="B13" s="195" t="s">
        <v>13</v>
      </c>
      <c r="C13" s="196"/>
      <c r="D13" s="8" t="s">
        <v>29</v>
      </c>
      <c r="E13" s="16" t="s">
        <v>73</v>
      </c>
      <c r="F13" s="55">
        <v>19960755808</v>
      </c>
      <c r="G13" s="54">
        <v>15753965723</v>
      </c>
      <c r="H13" s="54">
        <f>F13-G13</f>
        <v>4206790085</v>
      </c>
      <c r="I13" s="56">
        <f>F13</f>
        <v>19960755808</v>
      </c>
      <c r="J13" s="42">
        <v>40102</v>
      </c>
      <c r="K13" s="46" t="s">
        <v>133</v>
      </c>
      <c r="L13" s="18" t="s">
        <v>256</v>
      </c>
      <c r="M13" s="26">
        <v>41578</v>
      </c>
      <c r="N13" s="26" t="s">
        <v>74</v>
      </c>
      <c r="O13" s="26" t="s">
        <v>75</v>
      </c>
      <c r="P13" s="18" t="s">
        <v>232</v>
      </c>
      <c r="Q13" s="11" t="s">
        <v>32</v>
      </c>
      <c r="R13" s="6" t="s">
        <v>33</v>
      </c>
      <c r="S13" s="31" t="s">
        <v>106</v>
      </c>
    </row>
    <row r="14" spans="1:24" ht="39.950000000000003" customHeight="1">
      <c r="A14" s="70" t="s">
        <v>21</v>
      </c>
      <c r="B14" s="211" t="s">
        <v>14</v>
      </c>
      <c r="C14" s="212"/>
      <c r="D14" s="71" t="s">
        <v>29</v>
      </c>
      <c r="E14" s="131" t="s">
        <v>131</v>
      </c>
      <c r="F14" s="132">
        <v>27727994000</v>
      </c>
      <c r="G14" s="133">
        <v>21984869409</v>
      </c>
      <c r="H14" s="133">
        <v>5743124591</v>
      </c>
      <c r="I14" s="132">
        <v>27727994000</v>
      </c>
      <c r="J14" s="72">
        <v>41047</v>
      </c>
      <c r="K14" s="134">
        <v>41060</v>
      </c>
      <c r="L14" s="135" t="s">
        <v>257</v>
      </c>
      <c r="M14" s="72">
        <v>41578</v>
      </c>
      <c r="N14" s="134">
        <v>40909</v>
      </c>
      <c r="O14" s="134">
        <v>42338</v>
      </c>
      <c r="P14" s="136" t="s">
        <v>132</v>
      </c>
      <c r="Q14" s="73" t="s">
        <v>32</v>
      </c>
      <c r="R14" s="74" t="s">
        <v>33</v>
      </c>
      <c r="S14" s="137" t="s">
        <v>192</v>
      </c>
    </row>
    <row r="15" spans="1:24" ht="39.950000000000003" customHeight="1">
      <c r="A15" s="213" t="s">
        <v>21</v>
      </c>
      <c r="B15" s="189" t="s">
        <v>15</v>
      </c>
      <c r="C15" s="130"/>
      <c r="D15" s="219" t="s">
        <v>29</v>
      </c>
      <c r="E15" s="216" t="s">
        <v>61</v>
      </c>
      <c r="F15" s="127" t="s">
        <v>57</v>
      </c>
      <c r="G15" s="127" t="s">
        <v>57</v>
      </c>
      <c r="H15" s="127" t="s">
        <v>57</v>
      </c>
      <c r="I15" s="128">
        <v>116727486600</v>
      </c>
      <c r="J15" s="109" t="s">
        <v>57</v>
      </c>
      <c r="K15" s="109" t="s">
        <v>57</v>
      </c>
      <c r="L15" s="129" t="s">
        <v>57</v>
      </c>
      <c r="M15" s="189">
        <v>41578</v>
      </c>
      <c r="N15" s="109" t="s">
        <v>57</v>
      </c>
      <c r="O15" s="109" t="s">
        <v>57</v>
      </c>
      <c r="P15" s="145" t="s">
        <v>40</v>
      </c>
      <c r="Q15" s="182" t="s">
        <v>32</v>
      </c>
      <c r="R15" s="119"/>
      <c r="S15" s="149"/>
    </row>
    <row r="16" spans="1:24" ht="39.950000000000003" customHeight="1" outlineLevel="1">
      <c r="A16" s="214"/>
      <c r="B16" s="190"/>
      <c r="C16" s="95" t="s">
        <v>89</v>
      </c>
      <c r="D16" s="220"/>
      <c r="E16" s="217"/>
      <c r="F16" s="105">
        <v>3688213020</v>
      </c>
      <c r="G16" s="139">
        <v>2961515324</v>
      </c>
      <c r="H16" s="139">
        <f>F16-G16</f>
        <v>726697696</v>
      </c>
      <c r="I16" s="105">
        <v>116727486600</v>
      </c>
      <c r="J16" s="106" t="s">
        <v>48</v>
      </c>
      <c r="K16" s="142">
        <v>39864</v>
      </c>
      <c r="L16" s="144" t="s">
        <v>250</v>
      </c>
      <c r="M16" s="190"/>
      <c r="N16" s="106" t="s">
        <v>96</v>
      </c>
      <c r="O16" s="106" t="s">
        <v>100</v>
      </c>
      <c r="P16" s="146" t="s">
        <v>134</v>
      </c>
      <c r="Q16" s="183"/>
      <c r="R16" s="110" t="s">
        <v>33</v>
      </c>
      <c r="S16" s="150" t="s">
        <v>130</v>
      </c>
    </row>
    <row r="17" spans="1:19" ht="39.950000000000003" customHeight="1" outlineLevel="1">
      <c r="A17" s="214"/>
      <c r="B17" s="190"/>
      <c r="C17" s="95" t="s">
        <v>90</v>
      </c>
      <c r="D17" s="220"/>
      <c r="E17" s="217"/>
      <c r="F17" s="105">
        <v>11636503500</v>
      </c>
      <c r="G17" s="139">
        <v>9377567547</v>
      </c>
      <c r="H17" s="139">
        <v>2258935953</v>
      </c>
      <c r="I17" s="105">
        <v>116727486600</v>
      </c>
      <c r="J17" s="106" t="s">
        <v>54</v>
      </c>
      <c r="K17" s="143">
        <v>39997</v>
      </c>
      <c r="L17" s="144" t="s">
        <v>250</v>
      </c>
      <c r="M17" s="190"/>
      <c r="N17" s="106" t="s">
        <v>97</v>
      </c>
      <c r="O17" s="106" t="s">
        <v>94</v>
      </c>
      <c r="P17" s="146" t="s">
        <v>134</v>
      </c>
      <c r="Q17" s="183"/>
      <c r="R17" s="110" t="s">
        <v>33</v>
      </c>
      <c r="S17" s="151" t="s">
        <v>193</v>
      </c>
    </row>
    <row r="18" spans="1:19" ht="76.5" customHeight="1" outlineLevel="1">
      <c r="A18" s="214"/>
      <c r="B18" s="190"/>
      <c r="C18" s="95" t="s">
        <v>91</v>
      </c>
      <c r="D18" s="220"/>
      <c r="E18" s="217"/>
      <c r="F18" s="105">
        <v>24889753000</v>
      </c>
      <c r="G18" s="139">
        <v>18366228260</v>
      </c>
      <c r="H18" s="139">
        <v>6523524740</v>
      </c>
      <c r="I18" s="105">
        <v>116727486600</v>
      </c>
      <c r="J18" s="106" t="s">
        <v>49</v>
      </c>
      <c r="K18" s="142">
        <v>41590</v>
      </c>
      <c r="L18" s="113" t="s">
        <v>261</v>
      </c>
      <c r="M18" s="190"/>
      <c r="N18" s="106" t="s">
        <v>98</v>
      </c>
      <c r="O18" s="106" t="s">
        <v>95</v>
      </c>
      <c r="P18" s="146" t="s">
        <v>39</v>
      </c>
      <c r="Q18" s="183"/>
      <c r="R18" s="110" t="s">
        <v>33</v>
      </c>
      <c r="S18" s="112" t="s">
        <v>102</v>
      </c>
    </row>
    <row r="19" spans="1:19" ht="58.5" customHeight="1" outlineLevel="1">
      <c r="A19" s="215"/>
      <c r="B19" s="191"/>
      <c r="C19" s="97" t="s">
        <v>92</v>
      </c>
      <c r="D19" s="221"/>
      <c r="E19" s="218"/>
      <c r="F19" s="123">
        <v>47086253114</v>
      </c>
      <c r="G19" s="154">
        <v>34605918600</v>
      </c>
      <c r="H19" s="154">
        <v>12480334514</v>
      </c>
      <c r="I19" s="123">
        <v>116727486600</v>
      </c>
      <c r="J19" s="120" t="s">
        <v>93</v>
      </c>
      <c r="K19" s="155">
        <v>41583</v>
      </c>
      <c r="L19" s="124" t="s">
        <v>262</v>
      </c>
      <c r="M19" s="191"/>
      <c r="N19" s="120" t="s">
        <v>99</v>
      </c>
      <c r="O19" s="120">
        <v>42247</v>
      </c>
      <c r="P19" s="153" t="s">
        <v>134</v>
      </c>
      <c r="Q19" s="184"/>
      <c r="R19" s="116" t="s">
        <v>33</v>
      </c>
      <c r="S19" s="117" t="s">
        <v>194</v>
      </c>
    </row>
    <row r="20" spans="1:19" s="47" customFormat="1" ht="39.950000000000003" customHeight="1">
      <c r="A20" s="23" t="s">
        <v>21</v>
      </c>
      <c r="B20" s="195" t="s">
        <v>16</v>
      </c>
      <c r="C20" s="196"/>
      <c r="D20" s="24" t="s">
        <v>29</v>
      </c>
      <c r="E20" s="7" t="s">
        <v>113</v>
      </c>
      <c r="F20" s="57">
        <v>42825681405</v>
      </c>
      <c r="G20" s="54">
        <v>33760001893</v>
      </c>
      <c r="H20" s="56">
        <f>F20-G20</f>
        <v>9065679512</v>
      </c>
      <c r="I20" s="54">
        <v>42825681405</v>
      </c>
      <c r="J20" s="28">
        <v>40723</v>
      </c>
      <c r="K20" s="28" t="s">
        <v>120</v>
      </c>
      <c r="L20" s="20" t="s">
        <v>250</v>
      </c>
      <c r="M20" s="28">
        <v>41578</v>
      </c>
      <c r="N20" s="28" t="s">
        <v>121</v>
      </c>
      <c r="O20" s="28" t="s">
        <v>119</v>
      </c>
      <c r="P20" s="11" t="s">
        <v>39</v>
      </c>
      <c r="Q20" s="11" t="s">
        <v>32</v>
      </c>
      <c r="R20" s="6" t="s">
        <v>33</v>
      </c>
      <c r="S20" s="31" t="s">
        <v>195</v>
      </c>
    </row>
    <row r="21" spans="1:19" ht="39.950000000000003" customHeight="1">
      <c r="A21" s="200" t="s">
        <v>21</v>
      </c>
      <c r="B21" s="186" t="s">
        <v>17</v>
      </c>
      <c r="C21" s="94"/>
      <c r="D21" s="203" t="s">
        <v>29</v>
      </c>
      <c r="E21" s="208" t="s">
        <v>61</v>
      </c>
      <c r="F21" s="127" t="s">
        <v>57</v>
      </c>
      <c r="G21" s="127" t="s">
        <v>57</v>
      </c>
      <c r="H21" s="127" t="s">
        <v>57</v>
      </c>
      <c r="I21" s="128">
        <v>46405711800</v>
      </c>
      <c r="J21" s="109" t="s">
        <v>57</v>
      </c>
      <c r="K21" s="109" t="s">
        <v>63</v>
      </c>
      <c r="L21" s="160"/>
      <c r="M21" s="186">
        <v>41578</v>
      </c>
      <c r="N21" s="109" t="s">
        <v>57</v>
      </c>
      <c r="O21" s="109" t="s">
        <v>57</v>
      </c>
      <c r="P21" s="179" t="s">
        <v>39</v>
      </c>
      <c r="Q21" s="179" t="s">
        <v>32</v>
      </c>
      <c r="R21" s="164" t="s">
        <v>57</v>
      </c>
      <c r="S21" s="165" t="s">
        <v>57</v>
      </c>
    </row>
    <row r="22" spans="1:19" ht="39.950000000000003" customHeight="1" outlineLevel="1">
      <c r="A22" s="201"/>
      <c r="B22" s="187"/>
      <c r="C22" s="157" t="s">
        <v>58</v>
      </c>
      <c r="D22" s="204"/>
      <c r="E22" s="209"/>
      <c r="F22" s="105">
        <v>9714061781</v>
      </c>
      <c r="G22" s="105">
        <v>7865330000</v>
      </c>
      <c r="H22" s="105">
        <v>1848731781</v>
      </c>
      <c r="I22" s="105">
        <v>46405711800</v>
      </c>
      <c r="J22" s="106" t="s">
        <v>62</v>
      </c>
      <c r="K22" s="106" t="s">
        <v>64</v>
      </c>
      <c r="L22" s="144" t="s">
        <v>135</v>
      </c>
      <c r="M22" s="187"/>
      <c r="N22" s="163" t="s">
        <v>136</v>
      </c>
      <c r="O22" s="163" t="s">
        <v>69</v>
      </c>
      <c r="P22" s="180"/>
      <c r="Q22" s="180"/>
      <c r="R22" s="110" t="s">
        <v>33</v>
      </c>
      <c r="S22" s="111" t="s">
        <v>196</v>
      </c>
    </row>
    <row r="23" spans="1:19" ht="39.950000000000003" customHeight="1" outlineLevel="1">
      <c r="A23" s="201"/>
      <c r="B23" s="187"/>
      <c r="C23" s="158" t="s">
        <v>59</v>
      </c>
      <c r="D23" s="204"/>
      <c r="E23" s="209"/>
      <c r="F23" s="105">
        <v>22564617696</v>
      </c>
      <c r="G23" s="105">
        <v>17827421069</v>
      </c>
      <c r="H23" s="105">
        <v>4737196627</v>
      </c>
      <c r="I23" s="105">
        <v>46405711800</v>
      </c>
      <c r="J23" s="106" t="s">
        <v>63</v>
      </c>
      <c r="K23" s="106" t="s">
        <v>65</v>
      </c>
      <c r="L23" s="144" t="s">
        <v>263</v>
      </c>
      <c r="M23" s="187"/>
      <c r="N23" s="163" t="s">
        <v>137</v>
      </c>
      <c r="O23" s="163" t="s">
        <v>138</v>
      </c>
      <c r="P23" s="180"/>
      <c r="Q23" s="180"/>
      <c r="R23" s="110" t="s">
        <v>33</v>
      </c>
      <c r="S23" s="112" t="s">
        <v>235</v>
      </c>
    </row>
    <row r="24" spans="1:19" ht="39.950000000000003" customHeight="1" outlineLevel="1">
      <c r="A24" s="207"/>
      <c r="B24" s="188"/>
      <c r="C24" s="12" t="s">
        <v>60</v>
      </c>
      <c r="D24" s="206"/>
      <c r="E24" s="210"/>
      <c r="F24" s="51">
        <v>16743373910</v>
      </c>
      <c r="G24" s="51">
        <v>13243161065</v>
      </c>
      <c r="H24" s="51">
        <v>3500212845</v>
      </c>
      <c r="I24" s="51">
        <v>46405711800</v>
      </c>
      <c r="J24" s="161">
        <v>40522</v>
      </c>
      <c r="K24" s="41" t="s">
        <v>65</v>
      </c>
      <c r="L24" s="159" t="s">
        <v>263</v>
      </c>
      <c r="M24" s="188"/>
      <c r="N24" s="162" t="s">
        <v>137</v>
      </c>
      <c r="O24" s="162" t="s">
        <v>138</v>
      </c>
      <c r="P24" s="181"/>
      <c r="Q24" s="181"/>
      <c r="R24" s="15" t="s">
        <v>33</v>
      </c>
      <c r="S24" s="34" t="s">
        <v>197</v>
      </c>
    </row>
    <row r="25" spans="1:19" s="47" customFormat="1" ht="39.950000000000003" customHeight="1">
      <c r="A25" s="23" t="s">
        <v>21</v>
      </c>
      <c r="B25" s="195" t="s">
        <v>18</v>
      </c>
      <c r="C25" s="196"/>
      <c r="D25" s="24" t="s">
        <v>29</v>
      </c>
      <c r="E25" s="7" t="s">
        <v>125</v>
      </c>
      <c r="F25" s="56">
        <v>124924848572</v>
      </c>
      <c r="G25" s="54">
        <v>124924848572</v>
      </c>
      <c r="H25" s="54">
        <f>G25-M25</f>
        <v>124924806994</v>
      </c>
      <c r="I25" s="56">
        <f>G25</f>
        <v>124924848572</v>
      </c>
      <c r="J25" s="28" t="s">
        <v>76</v>
      </c>
      <c r="K25" s="28" t="s">
        <v>78</v>
      </c>
      <c r="L25" s="20" t="s">
        <v>264</v>
      </c>
      <c r="M25" s="28">
        <v>41578</v>
      </c>
      <c r="N25" s="28" t="s">
        <v>77</v>
      </c>
      <c r="O25" s="28">
        <v>41517</v>
      </c>
      <c r="P25" s="11" t="s">
        <v>36</v>
      </c>
      <c r="Q25" s="11" t="s">
        <v>32</v>
      </c>
      <c r="R25" s="68" t="s">
        <v>198</v>
      </c>
      <c r="S25" s="31" t="s">
        <v>199</v>
      </c>
    </row>
    <row r="26" spans="1:19" ht="39.950000000000003" customHeight="1">
      <c r="A26" s="200" t="s">
        <v>21</v>
      </c>
      <c r="B26" s="186" t="s">
        <v>111</v>
      </c>
      <c r="C26" s="94"/>
      <c r="D26" s="203" t="s">
        <v>29</v>
      </c>
      <c r="E26" s="208" t="s">
        <v>79</v>
      </c>
      <c r="F26" s="128" t="s">
        <v>57</v>
      </c>
      <c r="G26" s="128" t="s">
        <v>57</v>
      </c>
      <c r="H26" s="128" t="s">
        <v>57</v>
      </c>
      <c r="I26" s="128">
        <v>31538579100</v>
      </c>
      <c r="J26" s="109" t="s">
        <v>57</v>
      </c>
      <c r="K26" s="109" t="s">
        <v>57</v>
      </c>
      <c r="L26" s="167" t="s">
        <v>57</v>
      </c>
      <c r="M26" s="186">
        <v>41578</v>
      </c>
      <c r="N26" s="109" t="s">
        <v>57</v>
      </c>
      <c r="O26" s="109" t="s">
        <v>57</v>
      </c>
      <c r="P26" s="145" t="s">
        <v>233</v>
      </c>
      <c r="Q26" s="179" t="s">
        <v>32</v>
      </c>
      <c r="R26" s="166"/>
      <c r="S26" s="149"/>
    </row>
    <row r="27" spans="1:19" s="50" customFormat="1" ht="39.950000000000003" customHeight="1" outlineLevel="1">
      <c r="A27" s="201"/>
      <c r="B27" s="187"/>
      <c r="C27" s="157" t="s">
        <v>114</v>
      </c>
      <c r="D27" s="204"/>
      <c r="E27" s="209"/>
      <c r="F27" s="139" t="s">
        <v>57</v>
      </c>
      <c r="G27" s="139" t="s">
        <v>57</v>
      </c>
      <c r="H27" s="139" t="s">
        <v>57</v>
      </c>
      <c r="I27" s="139">
        <v>31538579100</v>
      </c>
      <c r="J27" s="142" t="s">
        <v>72</v>
      </c>
      <c r="K27" s="142" t="s">
        <v>72</v>
      </c>
      <c r="L27" s="113" t="s">
        <v>250</v>
      </c>
      <c r="M27" s="187"/>
      <c r="N27" s="142" t="s">
        <v>57</v>
      </c>
      <c r="O27" s="142" t="s">
        <v>57</v>
      </c>
      <c r="P27" s="146" t="s">
        <v>37</v>
      </c>
      <c r="Q27" s="180"/>
      <c r="R27" s="168" t="s">
        <v>122</v>
      </c>
      <c r="S27" s="79"/>
    </row>
    <row r="28" spans="1:19" s="50" customFormat="1" ht="39.950000000000003" customHeight="1" outlineLevel="1">
      <c r="A28" s="201"/>
      <c r="B28" s="187"/>
      <c r="C28" s="157" t="s">
        <v>123</v>
      </c>
      <c r="D28" s="204"/>
      <c r="E28" s="209"/>
      <c r="F28" s="139" t="s">
        <v>57</v>
      </c>
      <c r="G28" s="139" t="s">
        <v>57</v>
      </c>
      <c r="H28" s="139" t="s">
        <v>57</v>
      </c>
      <c r="I28" s="139">
        <v>31538579100</v>
      </c>
      <c r="J28" s="142" t="s">
        <v>72</v>
      </c>
      <c r="K28" s="142" t="s">
        <v>72</v>
      </c>
      <c r="L28" s="113" t="s">
        <v>250</v>
      </c>
      <c r="M28" s="187"/>
      <c r="N28" s="142" t="s">
        <v>57</v>
      </c>
      <c r="O28" s="142" t="s">
        <v>57</v>
      </c>
      <c r="P28" s="146" t="s">
        <v>37</v>
      </c>
      <c r="Q28" s="180"/>
      <c r="R28" s="110" t="s">
        <v>122</v>
      </c>
      <c r="S28" s="169"/>
    </row>
    <row r="29" spans="1:19" s="50" customFormat="1" ht="92.25" customHeight="1" outlineLevel="1">
      <c r="A29" s="207"/>
      <c r="B29" s="188"/>
      <c r="C29" s="156" t="s">
        <v>108</v>
      </c>
      <c r="D29" s="206"/>
      <c r="E29" s="210"/>
      <c r="F29" s="138" t="s">
        <v>57</v>
      </c>
      <c r="G29" s="138" t="s">
        <v>57</v>
      </c>
      <c r="H29" s="138" t="s">
        <v>57</v>
      </c>
      <c r="I29" s="138">
        <v>31538579100</v>
      </c>
      <c r="J29" s="60" t="s">
        <v>72</v>
      </c>
      <c r="K29" s="60" t="s">
        <v>72</v>
      </c>
      <c r="L29" s="103" t="s">
        <v>250</v>
      </c>
      <c r="M29" s="188"/>
      <c r="N29" s="60" t="s">
        <v>57</v>
      </c>
      <c r="O29" s="60" t="s">
        <v>57</v>
      </c>
      <c r="P29" s="14" t="s">
        <v>109</v>
      </c>
      <c r="Q29" s="181"/>
      <c r="R29" s="116" t="s">
        <v>112</v>
      </c>
      <c r="S29" s="117"/>
    </row>
    <row r="30" spans="1:19" s="47" customFormat="1" ht="39.950000000000003" customHeight="1">
      <c r="A30" s="23" t="s">
        <v>21</v>
      </c>
      <c r="B30" s="195" t="s">
        <v>19</v>
      </c>
      <c r="C30" s="196"/>
      <c r="D30" s="24" t="s">
        <v>29</v>
      </c>
      <c r="E30" s="7" t="s">
        <v>113</v>
      </c>
      <c r="F30" s="56" t="s">
        <v>57</v>
      </c>
      <c r="G30" s="56" t="s">
        <v>57</v>
      </c>
      <c r="H30" s="56" t="s">
        <v>57</v>
      </c>
      <c r="I30" s="56">
        <v>18719235000</v>
      </c>
      <c r="J30" s="28" t="s">
        <v>72</v>
      </c>
      <c r="K30" s="28" t="s">
        <v>72</v>
      </c>
      <c r="L30" s="20" t="s">
        <v>268</v>
      </c>
      <c r="M30" s="28">
        <v>41578</v>
      </c>
      <c r="N30" s="28" t="s">
        <v>57</v>
      </c>
      <c r="O30" s="28" t="s">
        <v>57</v>
      </c>
      <c r="P30" s="11" t="s">
        <v>37</v>
      </c>
      <c r="Q30" s="11" t="s">
        <v>32</v>
      </c>
      <c r="R30" s="6" t="s">
        <v>34</v>
      </c>
      <c r="S30" s="31"/>
    </row>
    <row r="31" spans="1:19" ht="39.950000000000003" customHeight="1">
      <c r="A31" s="200" t="s">
        <v>21</v>
      </c>
      <c r="B31" s="197" t="s">
        <v>20</v>
      </c>
      <c r="C31" s="94"/>
      <c r="D31" s="203" t="s">
        <v>29</v>
      </c>
      <c r="E31" s="100" t="s">
        <v>57</v>
      </c>
      <c r="F31" s="101" t="s">
        <v>57</v>
      </c>
      <c r="G31" s="128" t="s">
        <v>57</v>
      </c>
      <c r="H31" s="128" t="s">
        <v>57</v>
      </c>
      <c r="I31" s="128">
        <f>132619000*300</f>
        <v>39785700000</v>
      </c>
      <c r="J31" s="109" t="s">
        <v>57</v>
      </c>
      <c r="K31" s="109" t="s">
        <v>57</v>
      </c>
      <c r="L31" s="102" t="s">
        <v>57</v>
      </c>
      <c r="M31" s="186">
        <v>41578</v>
      </c>
      <c r="N31" s="109" t="s">
        <v>57</v>
      </c>
      <c r="O31" s="109" t="s">
        <v>57</v>
      </c>
      <c r="P31" s="145" t="s">
        <v>38</v>
      </c>
      <c r="Q31" s="179" t="s">
        <v>32</v>
      </c>
      <c r="R31" s="166" t="s">
        <v>35</v>
      </c>
      <c r="S31" s="149"/>
    </row>
    <row r="32" spans="1:19" ht="39.950000000000003" customHeight="1" outlineLevel="1">
      <c r="A32" s="201"/>
      <c r="B32" s="198"/>
      <c r="C32" s="158" t="s">
        <v>66</v>
      </c>
      <c r="D32" s="204"/>
      <c r="E32" s="173" t="s">
        <v>85</v>
      </c>
      <c r="F32" s="105">
        <v>11446530458</v>
      </c>
      <c r="G32" s="105">
        <v>9069909924</v>
      </c>
      <c r="H32" s="105">
        <f>F32-G32</f>
        <v>2376620534</v>
      </c>
      <c r="I32" s="105">
        <f>132619000*300</f>
        <v>39785700000</v>
      </c>
      <c r="J32" s="106">
        <v>41603</v>
      </c>
      <c r="K32" s="106" t="s">
        <v>68</v>
      </c>
      <c r="L32" s="113" t="s">
        <v>260</v>
      </c>
      <c r="M32" s="187"/>
      <c r="N32" s="75" t="s">
        <v>67</v>
      </c>
      <c r="O32" s="75" t="s">
        <v>70</v>
      </c>
      <c r="P32" s="146" t="s">
        <v>101</v>
      </c>
      <c r="Q32" s="180"/>
      <c r="R32" s="168" t="s">
        <v>33</v>
      </c>
      <c r="S32" s="112" t="s">
        <v>106</v>
      </c>
    </row>
    <row r="33" spans="1:19" ht="39.950000000000003" customHeight="1" outlineLevel="1">
      <c r="A33" s="201"/>
      <c r="B33" s="198"/>
      <c r="C33" s="157" t="s">
        <v>81</v>
      </c>
      <c r="D33" s="204"/>
      <c r="E33" s="173" t="s">
        <v>87</v>
      </c>
      <c r="F33" s="105">
        <v>7200000000</v>
      </c>
      <c r="G33" s="104">
        <v>3796694663</v>
      </c>
      <c r="H33" s="105">
        <f>F33-G33</f>
        <v>3403305337</v>
      </c>
      <c r="I33" s="105">
        <f>132619000*300</f>
        <v>39785700000</v>
      </c>
      <c r="J33" s="106">
        <v>41611</v>
      </c>
      <c r="K33" s="106" t="s">
        <v>112</v>
      </c>
      <c r="L33" s="144" t="s">
        <v>266</v>
      </c>
      <c r="M33" s="187"/>
      <c r="N33" s="106" t="s">
        <v>57</v>
      </c>
      <c r="O33" s="106" t="s">
        <v>57</v>
      </c>
      <c r="P33" s="171" t="s">
        <v>37</v>
      </c>
      <c r="Q33" s="180"/>
      <c r="R33" s="110" t="s">
        <v>33</v>
      </c>
      <c r="S33" s="112" t="s">
        <v>86</v>
      </c>
    </row>
    <row r="34" spans="1:19" ht="137.25" customHeight="1" outlineLevel="1">
      <c r="A34" s="201"/>
      <c r="B34" s="198"/>
      <c r="C34" s="170" t="s">
        <v>88</v>
      </c>
      <c r="D34" s="204"/>
      <c r="E34" s="173" t="s">
        <v>85</v>
      </c>
      <c r="F34" s="139" t="s">
        <v>57</v>
      </c>
      <c r="G34" s="172" t="s">
        <v>57</v>
      </c>
      <c r="H34" s="139" t="s">
        <v>57</v>
      </c>
      <c r="I34" s="105">
        <f>132619000*300</f>
        <v>39785700000</v>
      </c>
      <c r="J34" s="106" t="s">
        <v>72</v>
      </c>
      <c r="K34" s="106" t="s">
        <v>72</v>
      </c>
      <c r="L34" s="144" t="s">
        <v>259</v>
      </c>
      <c r="M34" s="187"/>
      <c r="N34" s="75" t="s">
        <v>57</v>
      </c>
      <c r="O34" s="75" t="s">
        <v>57</v>
      </c>
      <c r="P34" s="76" t="s">
        <v>37</v>
      </c>
      <c r="Q34" s="180"/>
      <c r="R34" s="168" t="s">
        <v>33</v>
      </c>
      <c r="S34" s="79" t="s">
        <v>124</v>
      </c>
    </row>
    <row r="35" spans="1:19" ht="93.75" customHeight="1" outlineLevel="1" thickBot="1">
      <c r="A35" s="202"/>
      <c r="B35" s="199"/>
      <c r="C35" s="175" t="s">
        <v>103</v>
      </c>
      <c r="D35" s="205"/>
      <c r="E35" s="176" t="s">
        <v>85</v>
      </c>
      <c r="F35" s="140" t="s">
        <v>57</v>
      </c>
      <c r="G35" s="140" t="s">
        <v>57</v>
      </c>
      <c r="H35" s="177" t="s">
        <v>57</v>
      </c>
      <c r="I35" s="77">
        <f>132619000*300</f>
        <v>39785700000</v>
      </c>
      <c r="J35" s="59" t="s">
        <v>72</v>
      </c>
      <c r="K35" s="59" t="s">
        <v>72</v>
      </c>
      <c r="L35" s="178" t="s">
        <v>258</v>
      </c>
      <c r="M35" s="192"/>
      <c r="N35" s="141" t="s">
        <v>57</v>
      </c>
      <c r="O35" s="141" t="s">
        <v>57</v>
      </c>
      <c r="P35" s="147" t="s">
        <v>101</v>
      </c>
      <c r="Q35" s="185"/>
      <c r="R35" s="148" t="s">
        <v>33</v>
      </c>
      <c r="S35" s="152" t="s">
        <v>106</v>
      </c>
    </row>
  </sheetData>
  <customSheetViews>
    <customSheetView guid="{2DE31658-A391-42DB-A5BD-84F55AF804CC}" scale="60">
      <pane xSplit="2" ySplit="1" topLeftCell="C2" activePane="bottomRight" state="frozen"/>
      <selection pane="bottomRight" activeCell="D4" sqref="D4"/>
      <pageMargins left="0.7" right="0.7" top="0.75" bottom="0.75" header="0.3" footer="0.3"/>
      <pageSetup paperSize="9" orientation="portrait" verticalDpi="0" r:id="rId1"/>
    </customSheetView>
    <customSheetView guid="{D78054D1-A907-4EA7-BB9C-305DDF0439FA}" scale="80" showPageBreaks="1" fitToPage="1">
      <pane xSplit="2" ySplit="1" topLeftCell="C20" activePane="bottomRight" state="frozen"/>
      <selection pane="bottomRight" activeCell="K21" sqref="K21"/>
      <pageMargins left="0.70866141732283472" right="0.70866141732283472" top="0.74803149606299213" bottom="0.74803149606299213" header="0.31496062992125984" footer="0.31496062992125984"/>
      <pageSetup paperSize="9" scale="20" orientation="landscape" verticalDpi="0" r:id="rId2"/>
    </customSheetView>
    <customSheetView guid="{ABB2F77B-94E3-4B8D-AA0D-446AEEE3C963}" scale="70">
      <pane xSplit="2" ySplit="1" topLeftCell="G2" activePane="bottomRight" state="frozen"/>
      <selection pane="bottomRight" activeCell="I24" sqref="I24"/>
      <pageMargins left="0.7" right="0.7" top="0.75" bottom="0.75" header="0.3" footer="0.3"/>
      <pageSetup paperSize="9" orientation="portrait" verticalDpi="0" r:id="rId3"/>
    </customSheetView>
    <customSheetView guid="{7B59E2CB-B3DA-497E-B264-9B8CF3F2FADC}" scale="70">
      <pane xSplit="2" ySplit="1" topLeftCell="H20" activePane="bottomRight" state="frozen"/>
      <selection pane="bottomRight" activeCell="P22" sqref="P22"/>
      <pageMargins left="0.7" right="0.7" top="0.75" bottom="0.75" header="0.3" footer="0.3"/>
      <pageSetup paperSize="9" orientation="portrait" verticalDpi="0" r:id="rId4"/>
    </customSheetView>
    <customSheetView guid="{A4D87541-3850-454F-8E38-8692A5EB03C1}" scale="70">
      <pane xSplit="2" ySplit="1" topLeftCell="C2" activePane="bottomRight" state="frozen"/>
      <selection pane="bottomRight" activeCell="H4" sqref="H4"/>
      <pageMargins left="0.7" right="0.7" top="0.75" bottom="0.75" header="0.3" footer="0.3"/>
      <pageSetup paperSize="9" orientation="portrait" verticalDpi="0" r:id="rId5"/>
    </customSheetView>
  </customSheetViews>
  <mergeCells count="42">
    <mergeCell ref="A5:A9"/>
    <mergeCell ref="B10:C10"/>
    <mergeCell ref="B11:C11"/>
    <mergeCell ref="A31:A35"/>
    <mergeCell ref="D31:D35"/>
    <mergeCell ref="D5:D9"/>
    <mergeCell ref="B21:B24"/>
    <mergeCell ref="A21:A24"/>
    <mergeCell ref="D21:D24"/>
    <mergeCell ref="B26:B29"/>
    <mergeCell ref="A26:A29"/>
    <mergeCell ref="D26:D29"/>
    <mergeCell ref="B12:C12"/>
    <mergeCell ref="B13:C13"/>
    <mergeCell ref="B14:C14"/>
    <mergeCell ref="B15:B19"/>
    <mergeCell ref="A15:A19"/>
    <mergeCell ref="D15:D19"/>
    <mergeCell ref="B5:B9"/>
    <mergeCell ref="M31:M35"/>
    <mergeCell ref="P5:P9"/>
    <mergeCell ref="B1:C1"/>
    <mergeCell ref="B20:C20"/>
    <mergeCell ref="B25:C25"/>
    <mergeCell ref="B30:C30"/>
    <mergeCell ref="B31:B35"/>
    <mergeCell ref="E21:E24"/>
    <mergeCell ref="E26:E29"/>
    <mergeCell ref="E15:E19"/>
    <mergeCell ref="B2:C2"/>
    <mergeCell ref="B3:C3"/>
    <mergeCell ref="B4:C4"/>
    <mergeCell ref="P21:P24"/>
    <mergeCell ref="M5:M9"/>
    <mergeCell ref="M15:M19"/>
    <mergeCell ref="M21:M24"/>
    <mergeCell ref="M26:M29"/>
    <mergeCell ref="Q5:Q9"/>
    <mergeCell ref="Q15:Q19"/>
    <mergeCell ref="Q21:Q24"/>
    <mergeCell ref="Q26:Q29"/>
    <mergeCell ref="Q31:Q35"/>
  </mergeCells>
  <pageMargins left="0.70866141732283472" right="0.70866141732283472" top="0.74803149606299213" bottom="0.74803149606299213" header="0.31496062992125984" footer="0.31496062992125984"/>
  <pageSetup paperSize="8" scale="44" orientation="landscape" verticalDpi="0" r:id="rId6"/>
  <headerFooter>
    <oddHeader>&amp;C&amp;"Book Antiqua,Félkövér"&amp;12nagyprojektek 2013 / &amp;F</oddHeader>
    <oddFooter>&amp;R&amp;"Book Antiqua,Normál"&amp;12&amp;P/&amp;N</oddFooter>
  </headerFooter>
  <rowBreaks count="1" manualBreakCount="1">
    <brk id="25" max="18"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X11"/>
  <sheetViews>
    <sheetView view="pageBreakPreview" zoomScaleNormal="30" zoomScaleSheetLayoutView="100" workbookViewId="0">
      <pane xSplit="3" ySplit="1" topLeftCell="L2" activePane="bottomRight" state="frozen"/>
      <selection pane="topRight" activeCell="D1" sqref="D1"/>
      <selection pane="bottomLeft" activeCell="A2" sqref="A2"/>
      <selection pane="bottomRight" activeCell="Q2" sqref="Q2"/>
    </sheetView>
  </sheetViews>
  <sheetFormatPr defaultColWidth="9.140625" defaultRowHeight="39.950000000000003" customHeight="1"/>
  <cols>
    <col min="1" max="1" width="10.140625" style="5" customWidth="1"/>
    <col min="2" max="2" width="16.85546875" style="5" customWidth="1"/>
    <col min="3" max="3" width="30.28515625" style="5" customWidth="1"/>
    <col min="4" max="4" width="18.28515625" style="40" customWidth="1"/>
    <col min="5" max="5" width="54.85546875" style="5" customWidth="1"/>
    <col min="6" max="6" width="21.7109375" style="58" customWidth="1"/>
    <col min="7" max="7" width="18.140625" style="58" customWidth="1"/>
    <col min="8" max="8" width="16.7109375" style="58" customWidth="1"/>
    <col min="9" max="9" width="18.7109375" style="58" customWidth="1"/>
    <col min="10" max="11" width="12.7109375" style="44" customWidth="1"/>
    <col min="12" max="12" width="20.5703125" style="48" customWidth="1"/>
    <col min="13" max="13" width="13.42578125" style="44" customWidth="1"/>
    <col min="14" max="14" width="13.28515625" style="44" customWidth="1"/>
    <col min="15" max="15" width="12.7109375" style="44" customWidth="1"/>
    <col min="16" max="16" width="32.140625" style="48" customWidth="1"/>
    <col min="17" max="17" width="28.7109375" style="5" customWidth="1"/>
    <col min="18" max="18" width="31.28515625" style="48" customWidth="1"/>
    <col min="19" max="19" width="48.28515625" style="48" customWidth="1"/>
    <col min="20" max="22" width="9.140625" style="5"/>
    <col min="23" max="23" width="18.5703125" style="5" customWidth="1"/>
    <col min="24" max="16384" width="9.140625" style="5"/>
  </cols>
  <sheetData>
    <row r="1" spans="1:24" ht="110.25" customHeight="1" thickBot="1">
      <c r="A1" s="81" t="s">
        <v>1</v>
      </c>
      <c r="B1" s="229" t="s">
        <v>2</v>
      </c>
      <c r="C1" s="229"/>
      <c r="D1" s="82" t="s">
        <v>3</v>
      </c>
      <c r="E1" s="82" t="s">
        <v>4</v>
      </c>
      <c r="F1" s="82" t="s">
        <v>172</v>
      </c>
      <c r="G1" s="82" t="s">
        <v>242</v>
      </c>
      <c r="H1" s="82" t="s">
        <v>22</v>
      </c>
      <c r="I1" s="82" t="s">
        <v>173</v>
      </c>
      <c r="J1" s="82" t="s">
        <v>241</v>
      </c>
      <c r="K1" s="82" t="s">
        <v>0</v>
      </c>
      <c r="L1" s="82" t="s">
        <v>267</v>
      </c>
      <c r="M1" s="82" t="s">
        <v>6</v>
      </c>
      <c r="N1" s="82" t="s">
        <v>27</v>
      </c>
      <c r="O1" s="82" t="s">
        <v>240</v>
      </c>
      <c r="P1" s="82" t="s">
        <v>234</v>
      </c>
      <c r="Q1" s="82" t="s">
        <v>5</v>
      </c>
      <c r="R1" s="82" t="s">
        <v>25</v>
      </c>
      <c r="S1" s="83" t="s">
        <v>26</v>
      </c>
      <c r="T1" s="4"/>
      <c r="U1" s="4"/>
      <c r="V1" s="4"/>
      <c r="W1" s="4"/>
      <c r="X1" s="4"/>
    </row>
    <row r="2" spans="1:24" ht="298.5" customHeight="1">
      <c r="A2" s="84" t="s">
        <v>174</v>
      </c>
      <c r="B2" s="228" t="s">
        <v>175</v>
      </c>
      <c r="C2" s="228"/>
      <c r="D2" s="85" t="s">
        <v>176</v>
      </c>
      <c r="E2" s="86" t="s">
        <v>177</v>
      </c>
      <c r="F2" s="87">
        <v>33662749515</v>
      </c>
      <c r="G2" s="87">
        <v>38060344909</v>
      </c>
      <c r="H2" s="88">
        <v>0</v>
      </c>
      <c r="I2" s="87">
        <v>38060344909</v>
      </c>
      <c r="J2" s="89">
        <v>41278</v>
      </c>
      <c r="K2" s="89">
        <v>41543</v>
      </c>
      <c r="L2" s="86" t="s">
        <v>182</v>
      </c>
      <c r="M2" s="89">
        <v>41578</v>
      </c>
      <c r="N2" s="89">
        <v>41547</v>
      </c>
      <c r="O2" s="89">
        <v>42124</v>
      </c>
      <c r="P2" s="90" t="s">
        <v>178</v>
      </c>
      <c r="Q2" s="90" t="s">
        <v>179</v>
      </c>
      <c r="R2" s="91" t="s">
        <v>33</v>
      </c>
      <c r="S2" s="92" t="s">
        <v>200</v>
      </c>
    </row>
    <row r="3" spans="1:24" ht="156" customHeight="1">
      <c r="A3" s="23" t="s">
        <v>174</v>
      </c>
      <c r="B3" s="225" t="s">
        <v>201</v>
      </c>
      <c r="C3" s="225"/>
      <c r="D3" s="8" t="s">
        <v>202</v>
      </c>
      <c r="E3" s="8" t="s">
        <v>203</v>
      </c>
      <c r="F3" s="9">
        <v>27598386242</v>
      </c>
      <c r="G3" s="9">
        <v>33193136540</v>
      </c>
      <c r="H3" s="9">
        <v>5594750298</v>
      </c>
      <c r="I3" s="9">
        <v>34145136540</v>
      </c>
      <c r="J3" s="26">
        <v>41340</v>
      </c>
      <c r="K3" s="26">
        <v>41450</v>
      </c>
      <c r="L3" s="62" t="s">
        <v>236</v>
      </c>
      <c r="M3" s="26">
        <v>41578</v>
      </c>
      <c r="N3" s="26">
        <v>41214</v>
      </c>
      <c r="O3" s="26">
        <v>42124</v>
      </c>
      <c r="P3" s="11" t="s">
        <v>204</v>
      </c>
      <c r="Q3" s="11" t="s">
        <v>205</v>
      </c>
      <c r="R3" s="68" t="s">
        <v>243</v>
      </c>
      <c r="S3" s="31" t="s">
        <v>206</v>
      </c>
    </row>
    <row r="4" spans="1:24" ht="126" customHeight="1">
      <c r="A4" s="23" t="s">
        <v>174</v>
      </c>
      <c r="B4" s="226" t="s">
        <v>207</v>
      </c>
      <c r="C4" s="226"/>
      <c r="D4" s="8" t="s">
        <v>208</v>
      </c>
      <c r="E4" s="8" t="s">
        <v>209</v>
      </c>
      <c r="F4" s="52">
        <v>33066200800</v>
      </c>
      <c r="G4" s="52">
        <v>33066200800</v>
      </c>
      <c r="H4" s="52">
        <v>0</v>
      </c>
      <c r="I4" s="52">
        <v>33066200800</v>
      </c>
      <c r="J4" s="26">
        <v>40732</v>
      </c>
      <c r="K4" s="26">
        <v>40844</v>
      </c>
      <c r="L4" s="10" t="s">
        <v>213</v>
      </c>
      <c r="M4" s="26">
        <v>41578</v>
      </c>
      <c r="N4" s="26">
        <v>41624</v>
      </c>
      <c r="O4" s="26">
        <v>42277</v>
      </c>
      <c r="P4" s="11" t="s">
        <v>210</v>
      </c>
      <c r="Q4" s="11" t="s">
        <v>211</v>
      </c>
      <c r="R4" s="6" t="s">
        <v>33</v>
      </c>
      <c r="S4" s="31" t="s">
        <v>212</v>
      </c>
    </row>
    <row r="5" spans="1:24" ht="176.25" customHeight="1">
      <c r="A5" s="23" t="s">
        <v>174</v>
      </c>
      <c r="B5" s="226" t="s">
        <v>214</v>
      </c>
      <c r="C5" s="226"/>
      <c r="D5" s="8" t="s">
        <v>215</v>
      </c>
      <c r="E5" s="16" t="s">
        <v>216</v>
      </c>
      <c r="F5" s="52">
        <v>14425949500</v>
      </c>
      <c r="G5" s="52">
        <v>15185210000</v>
      </c>
      <c r="H5" s="52">
        <v>0</v>
      </c>
      <c r="I5" s="52">
        <v>15185210000</v>
      </c>
      <c r="J5" s="26">
        <v>41577</v>
      </c>
      <c r="K5" s="26">
        <v>41606</v>
      </c>
      <c r="L5" s="10" t="s">
        <v>228</v>
      </c>
      <c r="M5" s="26">
        <v>41578</v>
      </c>
      <c r="N5" s="26">
        <v>41304</v>
      </c>
      <c r="O5" s="26">
        <v>42185</v>
      </c>
      <c r="P5" s="11" t="s">
        <v>217</v>
      </c>
      <c r="Q5" s="11" t="s">
        <v>218</v>
      </c>
      <c r="R5" s="68" t="s">
        <v>244</v>
      </c>
      <c r="S5" s="31" t="s">
        <v>245</v>
      </c>
    </row>
    <row r="6" spans="1:24" ht="67.5">
      <c r="A6" s="23" t="s">
        <v>174</v>
      </c>
      <c r="B6" s="226" t="s">
        <v>219</v>
      </c>
      <c r="C6" s="226"/>
      <c r="D6" s="8" t="s">
        <v>220</v>
      </c>
      <c r="E6" s="16" t="s">
        <v>221</v>
      </c>
      <c r="F6" s="52" t="s">
        <v>222</v>
      </c>
      <c r="G6" s="52" t="s">
        <v>223</v>
      </c>
      <c r="H6" s="52">
        <v>141717500</v>
      </c>
      <c r="I6" s="52" t="s">
        <v>224</v>
      </c>
      <c r="J6" s="26">
        <v>41544</v>
      </c>
      <c r="K6" s="26">
        <v>41309</v>
      </c>
      <c r="L6" s="10" t="s">
        <v>227</v>
      </c>
      <c r="M6" s="26">
        <v>41593</v>
      </c>
      <c r="N6" s="26">
        <v>41289</v>
      </c>
      <c r="O6" s="26">
        <v>42165</v>
      </c>
      <c r="P6" s="11" t="s">
        <v>226</v>
      </c>
      <c r="Q6" s="11" t="s">
        <v>225</v>
      </c>
      <c r="R6" s="6" t="s">
        <v>33</v>
      </c>
      <c r="S6" s="31" t="s">
        <v>229</v>
      </c>
    </row>
    <row r="7" spans="1:24" ht="153.75" customHeight="1">
      <c r="A7" s="23" t="s">
        <v>143</v>
      </c>
      <c r="B7" s="226" t="s">
        <v>144</v>
      </c>
      <c r="C7" s="226"/>
      <c r="D7" s="8" t="s">
        <v>145</v>
      </c>
      <c r="E7" s="38" t="s">
        <v>146</v>
      </c>
      <c r="F7" s="56">
        <v>11061203097.599998</v>
      </c>
      <c r="G7" s="56">
        <v>12298099680</v>
      </c>
      <c r="H7" s="56">
        <v>2569015000</v>
      </c>
      <c r="I7" s="56">
        <v>14867114680</v>
      </c>
      <c r="J7" s="25">
        <v>39990</v>
      </c>
      <c r="K7" s="25">
        <v>40018</v>
      </c>
      <c r="L7" s="62" t="s">
        <v>147</v>
      </c>
      <c r="M7" s="26">
        <v>41578</v>
      </c>
      <c r="N7" s="27">
        <v>40026</v>
      </c>
      <c r="O7" s="27">
        <v>42094</v>
      </c>
      <c r="P7" s="11" t="s">
        <v>148</v>
      </c>
      <c r="Q7" s="11" t="s">
        <v>184</v>
      </c>
      <c r="R7" s="80" t="s">
        <v>239</v>
      </c>
      <c r="S7" s="65" t="s">
        <v>149</v>
      </c>
    </row>
    <row r="8" spans="1:24" ht="207.75" customHeight="1">
      <c r="A8" s="23" t="s">
        <v>143</v>
      </c>
      <c r="B8" s="226" t="s">
        <v>150</v>
      </c>
      <c r="C8" s="226"/>
      <c r="D8" s="8" t="s">
        <v>151</v>
      </c>
      <c r="E8" s="38" t="s">
        <v>152</v>
      </c>
      <c r="F8" s="56">
        <v>13075079909.4</v>
      </c>
      <c r="G8" s="56">
        <v>14527866566</v>
      </c>
      <c r="H8" s="56">
        <v>503800000</v>
      </c>
      <c r="I8" s="56">
        <v>15031666566</v>
      </c>
      <c r="J8" s="28">
        <v>40166</v>
      </c>
      <c r="K8" s="28">
        <v>40192</v>
      </c>
      <c r="L8" s="62" t="s">
        <v>147</v>
      </c>
      <c r="M8" s="26">
        <v>41578</v>
      </c>
      <c r="N8" s="26" t="s">
        <v>153</v>
      </c>
      <c r="O8" s="26">
        <v>42185</v>
      </c>
      <c r="P8" s="11" t="s">
        <v>154</v>
      </c>
      <c r="Q8" s="11" t="s">
        <v>184</v>
      </c>
      <c r="R8" s="11" t="s">
        <v>155</v>
      </c>
      <c r="S8" s="65" t="s">
        <v>156</v>
      </c>
    </row>
    <row r="9" spans="1:24" ht="245.25" customHeight="1">
      <c r="A9" s="23" t="s">
        <v>143</v>
      </c>
      <c r="B9" s="226" t="s">
        <v>157</v>
      </c>
      <c r="C9" s="226"/>
      <c r="D9" s="8" t="s">
        <v>158</v>
      </c>
      <c r="E9" s="37" t="s">
        <v>159</v>
      </c>
      <c r="F9" s="56">
        <v>11363001672.599998</v>
      </c>
      <c r="G9" s="56">
        <v>12625557414</v>
      </c>
      <c r="H9" s="56">
        <v>1107582812</v>
      </c>
      <c r="I9" s="56">
        <v>13733140226</v>
      </c>
      <c r="J9" s="28">
        <v>40259</v>
      </c>
      <c r="K9" s="28">
        <v>40423</v>
      </c>
      <c r="L9" s="62" t="s">
        <v>237</v>
      </c>
      <c r="M9" s="26">
        <v>41624</v>
      </c>
      <c r="N9" s="26">
        <v>40423</v>
      </c>
      <c r="O9" s="26">
        <v>42185</v>
      </c>
      <c r="P9" s="11" t="s">
        <v>160</v>
      </c>
      <c r="Q9" s="11" t="s">
        <v>184</v>
      </c>
      <c r="R9" s="11" t="s">
        <v>33</v>
      </c>
      <c r="S9" s="65" t="s">
        <v>161</v>
      </c>
    </row>
    <row r="10" spans="1:24" ht="153.75" customHeight="1">
      <c r="A10" s="23" t="s">
        <v>143</v>
      </c>
      <c r="B10" s="226" t="s">
        <v>162</v>
      </c>
      <c r="C10" s="226"/>
      <c r="D10" s="8" t="s">
        <v>163</v>
      </c>
      <c r="E10" s="37" t="s">
        <v>164</v>
      </c>
      <c r="F10" s="52">
        <v>12974760000</v>
      </c>
      <c r="G10" s="52">
        <v>14418800000</v>
      </c>
      <c r="H10" s="52">
        <v>1121200000</v>
      </c>
      <c r="I10" s="52">
        <v>15540000000</v>
      </c>
      <c r="J10" s="26">
        <v>40121</v>
      </c>
      <c r="K10" s="26">
        <v>40165</v>
      </c>
      <c r="L10" s="62" t="s">
        <v>238</v>
      </c>
      <c r="M10" s="26">
        <v>41578</v>
      </c>
      <c r="N10" s="26">
        <v>40165</v>
      </c>
      <c r="O10" s="26">
        <v>42022</v>
      </c>
      <c r="P10" s="11" t="s">
        <v>165</v>
      </c>
      <c r="Q10" s="11" t="s">
        <v>184</v>
      </c>
      <c r="R10" s="11" t="s">
        <v>33</v>
      </c>
      <c r="S10" s="65" t="s">
        <v>166</v>
      </c>
    </row>
    <row r="11" spans="1:24" s="29" customFormat="1" ht="76.5" customHeight="1" thickBot="1">
      <c r="A11" s="35" t="s">
        <v>167</v>
      </c>
      <c r="B11" s="227" t="s">
        <v>168</v>
      </c>
      <c r="C11" s="227"/>
      <c r="D11" s="49" t="s">
        <v>169</v>
      </c>
      <c r="E11" s="39" t="s">
        <v>170</v>
      </c>
      <c r="F11" s="32">
        <v>9595425491</v>
      </c>
      <c r="G11" s="32">
        <v>11315532512</v>
      </c>
      <c r="H11" s="32">
        <v>4167496357</v>
      </c>
      <c r="I11" s="32">
        <v>15483028869</v>
      </c>
      <c r="J11" s="43">
        <v>39927</v>
      </c>
      <c r="K11" s="43">
        <v>40038</v>
      </c>
      <c r="L11" s="63" t="s">
        <v>183</v>
      </c>
      <c r="M11" s="43">
        <v>41548</v>
      </c>
      <c r="N11" s="43">
        <v>39780</v>
      </c>
      <c r="O11" s="43">
        <v>41133</v>
      </c>
      <c r="P11" s="61" t="s">
        <v>160</v>
      </c>
      <c r="Q11" s="61" t="s">
        <v>185</v>
      </c>
      <c r="R11" s="61" t="s">
        <v>33</v>
      </c>
      <c r="S11" s="66" t="s">
        <v>171</v>
      </c>
    </row>
  </sheetData>
  <mergeCells count="11">
    <mergeCell ref="B1:C1"/>
    <mergeCell ref="B8:C8"/>
    <mergeCell ref="B9:C9"/>
    <mergeCell ref="B10:C10"/>
    <mergeCell ref="B11:C11"/>
    <mergeCell ref="B2:C2"/>
    <mergeCell ref="B3:C3"/>
    <mergeCell ref="B4:C4"/>
    <mergeCell ref="B5:C5"/>
    <mergeCell ref="B6:C6"/>
    <mergeCell ref="B7:C7"/>
  </mergeCells>
  <pageMargins left="0.82677165354330717" right="0.74803149606299213" top="0.74803149606299213" bottom="0.47244094488188981" header="0.23622047244094491" footer="0.23622047244094491"/>
  <pageSetup paperSize="8" scale="41" orientation="landscape" verticalDpi="0" r:id="rId1"/>
  <headerFooter>
    <oddHeader>&amp;C&amp;"Book Antiqua,Félkövér"&amp;12nagyprojektek 2013 / &amp;A</oddHeader>
    <oddFooter>&amp;R&amp;"Book Antiqua,Normál"&amp;12&amp;P/&amp;N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KÖZOP</vt:lpstr>
      <vt:lpstr>KEOP - TIOP - DDOP</vt:lpstr>
      <vt:lpstr>'KEOP - TIOP - DDOP'!Nyomtatási_cím</vt:lpstr>
      <vt:lpstr>KÖZOP!Nyomtatási_cím</vt:lpstr>
      <vt:lpstr>KÖZOP!Nyomtatási_terület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Görömbölyi Vanda</dc:creator>
  <cp:lastModifiedBy>GorombolyiV</cp:lastModifiedBy>
  <cp:lastPrinted>2014-01-27T16:00:57Z</cp:lastPrinted>
  <dcterms:created xsi:type="dcterms:W3CDTF">2014-01-23T07:43:46Z</dcterms:created>
  <dcterms:modified xsi:type="dcterms:W3CDTF">2014-01-28T15:35:22Z</dcterms:modified>
</cp:coreProperties>
</file>